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Spanish" sheetId="1" r:id="rId1"/>
    <sheet name="Overall Feedback" sheetId="2" r:id="rId2"/>
  </sheets>
  <definedNames/>
  <calcPr fullCalcOnLoad="1"/>
</workbook>
</file>

<file path=xl/sharedStrings.xml><?xml version="1.0" encoding="utf-8"?>
<sst xmlns="http://schemas.openxmlformats.org/spreadsheetml/2006/main" count="176" uniqueCount="99">
  <si>
    <t>Evaluation forms - Spanish</t>
  </si>
  <si>
    <t>English</t>
  </si>
  <si>
    <t>Spanish</t>
  </si>
  <si>
    <t>Total</t>
  </si>
  <si>
    <t>Average</t>
  </si>
  <si>
    <t>OVERALL RATINGS</t>
  </si>
  <si>
    <t>Day Two Ratings</t>
  </si>
  <si>
    <t>Day One Ratings</t>
  </si>
  <si>
    <t>Responses</t>
  </si>
  <si>
    <t>Total 4 &amp; 5</t>
  </si>
  <si>
    <t>% of 4/5 of responses</t>
  </si>
  <si>
    <t>Total Score</t>
  </si>
  <si>
    <t>No. Responses</t>
  </si>
  <si>
    <t>Forms Completed</t>
  </si>
  <si>
    <t>No. 4/5's</t>
  </si>
  <si>
    <t>Feedback Analysis</t>
  </si>
  <si>
    <t>Day Three Ratings</t>
  </si>
  <si>
    <t>OVERALL RATING TOTALS</t>
  </si>
  <si>
    <t>Conference Organisation Ratings</t>
  </si>
  <si>
    <t>EVENT ORGANISATION</t>
  </si>
  <si>
    <t>Event registration</t>
  </si>
  <si>
    <t>Overall organisation of the event</t>
  </si>
  <si>
    <t>Did you find the ICMIF staff helpful and knowledgeable?</t>
  </si>
  <si>
    <t>Event agenda</t>
  </si>
  <si>
    <t>Networking opportunities during the event</t>
  </si>
  <si>
    <t>OVERALL RATING OF THE EVENT</t>
  </si>
  <si>
    <t>No. Delegates</t>
  </si>
  <si>
    <t>forms completed v no. dels</t>
  </si>
  <si>
    <t>OVERALL</t>
  </si>
  <si>
    <t>OVERALL STANDARD OF THE PANEL DISCUSSIONS</t>
  </si>
  <si>
    <t>OVERALL STANDARD OF THE PRESENTATIONS</t>
  </si>
  <si>
    <t>INTERPRETATION</t>
  </si>
  <si>
    <t>EVENT/CONFERENCE ORGANISATION</t>
  </si>
  <si>
    <t>Pre-event registration</t>
  </si>
  <si>
    <t>Social events and tour</t>
  </si>
  <si>
    <t>FUTURE EVENT/CONFERENCE</t>
  </si>
  <si>
    <t>Do you plan to attend the next LARG?</t>
  </si>
  <si>
    <t>Would you recommend this event to a colleague</t>
  </si>
  <si>
    <t>Would your organisation be interested in hosting a future event</t>
  </si>
  <si>
    <t>Would you be interested in presenting at the next event?</t>
  </si>
  <si>
    <r>
      <t>Bernardo Miranda,</t>
    </r>
    <r>
      <rPr>
        <i/>
        <sz val="10"/>
        <rFont val="Bookman Old Style"/>
        <family val="1"/>
      </rPr>
      <t xml:space="preserve"> LARG</t>
    </r>
  </si>
  <si>
    <t>No</t>
  </si>
  <si>
    <t>Yes</t>
  </si>
  <si>
    <t>Interpretation Ratings</t>
  </si>
  <si>
    <t>Standard of Panel Discussions</t>
  </si>
  <si>
    <t>Standard of Presentations</t>
  </si>
  <si>
    <t xml:space="preserve">Overall </t>
  </si>
  <si>
    <t>LARG 2015, Paraguay</t>
  </si>
  <si>
    <t>EP 24/06/2015</t>
  </si>
  <si>
    <t>TALLER DE PLANIFICACIÓN ESTRATÉGICA 2016 -2018; EVALUACIÓN DEL PLAN OPERATIVO 2015 Y DEFINICIÓN DE LAS ACCIONES DEL PLAN OPERATIVO 2016</t>
  </si>
  <si>
    <t>PRESENTACIÓN INSTITUCIONAL DE ASEGURADORA TAJY</t>
  </si>
  <si>
    <t>MARCO ANTONIO ROLÓN, ASEGURADORA TAJY</t>
  </si>
  <si>
    <t>HERRAMIENTAS DE MEDICIÓN DE INDICADORES FINANCIEROS</t>
  </si>
  <si>
    <t>DAYSI ROSALES BELTRÁN, SEGUROS FUTURO</t>
  </si>
  <si>
    <t>DAY ONE - WEDNESDAY, JUNE 3</t>
  </si>
  <si>
    <t>MICROSEGUROS: EVOLUCIÓN HACIA UNA VENTA INTELIGENTE</t>
  </si>
  <si>
    <t>RAFAEL MONGE, SEGUROS DEL MAGISTERIO Y EMMA MOLINA THEISSEN,SSVMN</t>
  </si>
  <si>
    <t>CÓMO LAS APPS CONTRIBUYEN A MEJORAR EL SERVICIO AL ASEGURADO</t>
  </si>
  <si>
    <t>BORIS QUIROA, SEGUROS COLUMNA</t>
  </si>
  <si>
    <t>SERVICIO DE PROTECCIÓN – AUXILIO ECONÓMICO</t>
  </si>
  <si>
    <t>CELIA MASÍAS, COOPERADORES – LA CENTRAL COOPERATIVA DE SERVICIOS – SERVIPERÚ</t>
  </si>
  <si>
    <t>SESIÓN: DISCUSIÓN DE LOS TÉRMINOS DE RENOVACIÓN DE LOS CONTRATOS DE REASEGURO DE VIDA 2016 – 2017</t>
  </si>
  <si>
    <t>RGA REINSURANCE COMPANY, MÉXICO / REASEGURADORA PATRIA / HANNOVER RE. / MIEMBROS DE LARG</t>
  </si>
  <si>
    <t>ASEGURANDO COOPERATIVAMENTE</t>
  </si>
  <si>
    <t>EDWARD POTTER, ICMIF/AMÉRICAS</t>
  </si>
  <si>
    <t>MÁS QUE SEGUROS: RESUMEN ACTIVIDADES ACTUALES DE ICMIF</t>
  </si>
  <si>
    <t>VANESSA SMITH, ICMIF</t>
  </si>
  <si>
    <t>MICROSEGUROS: ACTIVIDADES Y FUTUROS PROYECTOS DEL COMITÉ DE DESARROLLO DE ICMIF</t>
  </si>
  <si>
    <t>RODRIGO AGUILAR MOYA, SSVMN</t>
  </si>
  <si>
    <t>MICROSEGUROS EN AMÉRICA LATINA</t>
  </si>
  <si>
    <t>GUADALUPE COVARRUBIAS, HANNOVER RE</t>
  </si>
  <si>
    <t>REFERENCIAS PARA DEFINIR LA EXPOSICIÓN A CATÁSTROFE EN EL SEGURO DE VIDA</t>
  </si>
  <si>
    <t>INGRID CARLOU, REASEGURADORA PATRIA</t>
  </si>
  <si>
    <t>MODELACIÓN CATASTRÓFICA EN CARTERAS DE RIESGOS DE PROPIEDAD</t>
  </si>
  <si>
    <t>MARCELO DÍAZ – MAYER, WILLIS RE</t>
  </si>
  <si>
    <t>EL FIN DE LA PIRÁMIDE DE POBLACIÓN. ¡IMPLICACIONES PARA LAS ASEGURADORAS!</t>
  </si>
  <si>
    <t>DOMINIQUE HIERRO, RGA</t>
  </si>
  <si>
    <t>NUEVOS RIESGOS EN EL PROCESO DE SELECCIÓN DE RIESGOS EN AMÉRICA LATINA</t>
  </si>
  <si>
    <t xml:space="preserve">
PARTICIPACIÓN DE UTILIDADES EN SEGUROS COLECTIVOS. ¿CUÁL ES EL COSTO REAL?</t>
  </si>
  <si>
    <t>LUIS GARCÍA, RGA</t>
  </si>
  <si>
    <t>DAY TWO - THURSDAY, JUNE 4</t>
  </si>
  <si>
    <t>DAY THREE - FRIDAY, JUNE 5</t>
  </si>
  <si>
    <t>SESIÓN: DISCUSIÓN DE LOS TÉRMINOS DE RENOVACIÓN DE LOS CONTRATOS DE REASEGURO DE DAÑOS 2016 - 2017</t>
  </si>
  <si>
    <t>WILLIS RE / AAIC / REASEGURADORA PATRIA / MIEMBROS DE LARG</t>
  </si>
  <si>
    <t>ADMINISTRACIÓN DE RIESGOS ANTE SOLVENCIA II</t>
  </si>
  <si>
    <t xml:space="preserve">INGRID CARLOU, REASEGURADORA PATRIA </t>
  </si>
  <si>
    <t>TENDENCIAS EN EL MERCADO DE SEGUROS Y REASEGUROS EN LATINOAMÉRICA 2015 - 2016</t>
  </si>
  <si>
    <t>EDUARDO MONTENEGRO, WILLIS RE</t>
  </si>
  <si>
    <t>RETOS EN EL MERCADO ASEGURADOR LATINOAMERICANO</t>
  </si>
  <si>
    <t xml:space="preserve">PANEL DE DISCUSIÓN </t>
  </si>
  <si>
    <t>RETOS PARA LOS MIEMBROS DE LARG EN EL MERCADO DE SEGUROS</t>
  </si>
  <si>
    <t>REASEGURO SOLIDARIO SUDAMERICANO, “RASA”</t>
  </si>
  <si>
    <t xml:space="preserve">ÓSCAR JESÚS PRIETO, REASEGURADORES ARGENTINOS, S.A. </t>
  </si>
  <si>
    <t>LA SEGUNDA Y SU DESARROLLO EN LOS RIESGOS AGRÍCOLAS</t>
  </si>
  <si>
    <t xml:space="preserve">DANIEL SPESSOT, GRUPO ASEGURADOR LA SEGUNDA </t>
  </si>
  <si>
    <t>SURCO SEGUROS, UN CASO DE ÉXITO EN EL MOVIMIENTO COOPERATIVO URUGUAYO</t>
  </si>
  <si>
    <t>ANDRÉS ELOLA, SURCO SEGUROS</t>
  </si>
  <si>
    <t xml:space="preserve">
RETOS PARA EL GRUPO LARG EN EL MEDIANO Y LARGO PLAZO</t>
  </si>
  <si>
    <t>Event Hotel/Venue</t>
  </si>
</sst>
</file>

<file path=xl/styles.xml><?xml version="1.0" encoding="utf-8"?>
<styleSheet xmlns="http://schemas.openxmlformats.org/spreadsheetml/2006/main">
  <numFmts count="25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_-* #,##0.0_-;\-* #,##0.0_-;_-* &quot;-&quot;??_-;_-@_-"/>
    <numFmt numFmtId="180" formatCode="_-* #,##0_-;\-* #,##0_-;_-* &quot;-&quot;??_-;_-@_-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Bookman Old Style"/>
      <family val="1"/>
    </font>
    <font>
      <b/>
      <i/>
      <sz val="10"/>
      <name val="Bookman Old Style"/>
      <family val="1"/>
    </font>
    <font>
      <b/>
      <sz val="10"/>
      <color indexed="9"/>
      <name val="Bookman Old Style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b/>
      <sz val="14"/>
      <color indexed="9"/>
      <name val="Bookman Old Style"/>
      <family val="1"/>
    </font>
    <font>
      <b/>
      <u val="single"/>
      <sz val="18"/>
      <name val="Bookman Old Style"/>
      <family val="1"/>
    </font>
    <font>
      <sz val="18"/>
      <name val="Bookman Old Style"/>
      <family val="1"/>
    </font>
    <font>
      <b/>
      <sz val="14"/>
      <name val="Bookman Old Style"/>
      <family val="1"/>
    </font>
    <font>
      <b/>
      <i/>
      <sz val="14"/>
      <name val="Bookman Old Style"/>
      <family val="1"/>
    </font>
    <font>
      <sz val="14"/>
      <name val="Bookman Old Style"/>
      <family val="1"/>
    </font>
    <font>
      <b/>
      <i/>
      <sz val="12"/>
      <name val="Bookman Old Style"/>
      <family val="1"/>
    </font>
    <font>
      <b/>
      <sz val="16"/>
      <name val="Bookman Old Style"/>
      <family val="1"/>
    </font>
    <font>
      <b/>
      <sz val="12"/>
      <name val="Bookman Old Style"/>
      <family val="1"/>
    </font>
    <font>
      <b/>
      <u val="single"/>
      <sz val="10"/>
      <name val="Bookman Old Style"/>
      <family val="1"/>
    </font>
    <font>
      <b/>
      <sz val="10"/>
      <name val="Bookman Old Style"/>
      <family val="1"/>
    </font>
    <font>
      <b/>
      <sz val="18"/>
      <name val="Bookman Old Style"/>
      <family val="1"/>
    </font>
    <font>
      <b/>
      <i/>
      <sz val="20"/>
      <color indexed="9"/>
      <name val="Bookman Old Style"/>
      <family val="1"/>
    </font>
    <font>
      <b/>
      <i/>
      <sz val="20"/>
      <name val="Bookman Old Style"/>
      <family val="1"/>
    </font>
    <font>
      <b/>
      <sz val="20"/>
      <name val="Bookman Old Style"/>
      <family val="1"/>
    </font>
    <font>
      <sz val="20"/>
      <name val="Bookman Old Style"/>
      <family val="1"/>
    </font>
    <font>
      <b/>
      <sz val="12"/>
      <color indexed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sz val="12"/>
      <color indexed="4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B0F0"/>
      <name val="Bookman Old Style"/>
      <family val="1"/>
    </font>
    <font>
      <b/>
      <sz val="10"/>
      <color rgb="FF00B0F0"/>
      <name val="Bookman Old Style"/>
      <family val="1"/>
    </font>
    <font>
      <b/>
      <sz val="12"/>
      <color rgb="FF00B0F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5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5" fontId="14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75" fontId="10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5" fontId="16" fillId="0" borderId="14" xfId="0" applyNumberFormat="1" applyFont="1" applyFill="1" applyBorder="1" applyAlignment="1">
      <alignment horizontal="center" vertical="center"/>
    </xf>
    <xf numFmtId="175" fontId="16" fillId="0" borderId="18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0" fontId="11" fillId="33" borderId="2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53" applyFont="1" applyBorder="1" applyAlignment="1">
      <alignment wrapText="1"/>
      <protection/>
    </xf>
    <xf numFmtId="0" fontId="17" fillId="0" borderId="22" xfId="53" applyFont="1" applyBorder="1" applyAlignment="1">
      <alignment wrapText="1"/>
      <protection/>
    </xf>
    <xf numFmtId="0" fontId="6" fillId="0" borderId="0" xfId="0" applyFont="1" applyFill="1" applyAlignment="1" quotePrefix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0" fillId="0" borderId="0" xfId="0" applyFont="1" applyFill="1" applyAlignment="1" quotePrefix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6" fillId="0" borderId="0" xfId="53" applyFont="1" applyBorder="1" applyAlignment="1">
      <alignment wrapText="1"/>
      <protection/>
    </xf>
    <xf numFmtId="0" fontId="7" fillId="0" borderId="22" xfId="53" applyFont="1" applyBorder="1" applyAlignment="1">
      <alignment wrapText="1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5" fontId="10" fillId="0" borderId="23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1" fontId="22" fillId="0" borderId="11" xfId="0" applyNumberFormat="1" applyFont="1" applyFill="1" applyBorder="1" applyAlignment="1">
      <alignment horizontal="center" vertical="center"/>
    </xf>
    <xf numFmtId="175" fontId="22" fillId="0" borderId="11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" fontId="22" fillId="0" borderId="25" xfId="0" applyNumberFormat="1" applyFont="1" applyFill="1" applyBorder="1" applyAlignment="1">
      <alignment horizontal="center" vertical="center"/>
    </xf>
    <xf numFmtId="175" fontId="23" fillId="33" borderId="11" xfId="0" applyNumberFormat="1" applyFont="1" applyFill="1" applyBorder="1" applyAlignment="1">
      <alignment horizontal="center" vertical="center"/>
    </xf>
    <xf numFmtId="1" fontId="23" fillId="33" borderId="2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horizontal="center" vertical="center" wrapText="1"/>
    </xf>
    <xf numFmtId="175" fontId="25" fillId="0" borderId="11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9" fontId="18" fillId="0" borderId="0" xfId="55" applyFont="1" applyFill="1" applyBorder="1" applyAlignment="1">
      <alignment vertical="center"/>
    </xf>
    <xf numFmtId="1" fontId="65" fillId="0" borderId="13" xfId="0" applyNumberFormat="1" applyFont="1" applyFill="1" applyBorder="1" applyAlignment="1">
      <alignment horizontal="center" vertical="center"/>
    </xf>
    <xf numFmtId="1" fontId="65" fillId="0" borderId="16" xfId="0" applyNumberFormat="1" applyFont="1" applyFill="1" applyBorder="1" applyAlignment="1">
      <alignment horizontal="center" vertical="center"/>
    </xf>
    <xf numFmtId="175" fontId="65" fillId="0" borderId="14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5" fillId="0" borderId="22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7" fillId="33" borderId="19" xfId="0" applyFont="1" applyFill="1" applyBorder="1" applyAlignment="1">
      <alignment vertical="center" wrapText="1"/>
    </xf>
    <xf numFmtId="0" fontId="66" fillId="0" borderId="0" xfId="0" applyFont="1" applyBorder="1" applyAlignment="1">
      <alignment horizontal="left" vertical="center"/>
    </xf>
    <xf numFmtId="0" fontId="66" fillId="0" borderId="22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27" fillId="33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9" fontId="14" fillId="0" borderId="24" xfId="55" applyFont="1" applyFill="1" applyBorder="1" applyAlignment="1">
      <alignment horizontal="center" vertical="center"/>
    </xf>
    <xf numFmtId="9" fontId="14" fillId="0" borderId="12" xfId="55" applyFont="1" applyFill="1" applyBorder="1" applyAlignment="1">
      <alignment horizontal="center" vertical="center"/>
    </xf>
    <xf numFmtId="9" fontId="14" fillId="0" borderId="25" xfId="55" applyFont="1" applyFill="1" applyBorder="1" applyAlignment="1">
      <alignment horizontal="center" vertical="center"/>
    </xf>
    <xf numFmtId="175" fontId="14" fillId="0" borderId="26" xfId="0" applyNumberFormat="1" applyFont="1" applyFill="1" applyBorder="1" applyAlignment="1">
      <alignment horizontal="center" vertical="center"/>
    </xf>
    <xf numFmtId="175" fontId="14" fillId="0" borderId="27" xfId="0" applyNumberFormat="1" applyFont="1" applyFill="1" applyBorder="1" applyAlignment="1">
      <alignment horizontal="center" vertical="center"/>
    </xf>
    <xf numFmtId="175" fontId="14" fillId="0" borderId="28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left" vertical="center" wrapText="1"/>
    </xf>
    <xf numFmtId="0" fontId="23" fillId="33" borderId="25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1"/>
  <sheetViews>
    <sheetView zoomScalePageLayoutView="0" workbookViewId="0" topLeftCell="A1">
      <pane xSplit="2" ySplit="3" topLeftCell="BE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G61" sqref="BG61"/>
    </sheetView>
  </sheetViews>
  <sheetFormatPr defaultColWidth="9.140625" defaultRowHeight="12.75"/>
  <cols>
    <col min="1" max="1" width="54.140625" style="52" bestFit="1" customWidth="1"/>
    <col min="2" max="2" width="39.140625" style="52" bestFit="1" customWidth="1"/>
    <col min="3" max="33" width="3.7109375" style="3" customWidth="1"/>
    <col min="34" max="58" width="3.28125" style="3" customWidth="1"/>
    <col min="59" max="59" width="9.140625" style="3" customWidth="1"/>
    <col min="60" max="60" width="11.7109375" style="3" bestFit="1" customWidth="1"/>
    <col min="61" max="61" width="11.7109375" style="4" customWidth="1"/>
    <col min="62" max="63" width="9.140625" style="6" customWidth="1"/>
    <col min="64" max="64" width="10.57421875" style="3" bestFit="1" customWidth="1"/>
    <col min="65" max="65" width="10.140625" style="5" customWidth="1"/>
    <col min="66" max="79" width="9.140625" style="6" customWidth="1"/>
    <col min="80" max="16384" width="9.140625" style="1" customWidth="1"/>
  </cols>
  <sheetData>
    <row r="1" spans="1:63" ht="15">
      <c r="A1" s="53" t="s">
        <v>0</v>
      </c>
      <c r="BJ1" s="3"/>
      <c r="BK1" s="3"/>
    </row>
    <row r="2" spans="1:63" ht="15.75" thickBot="1">
      <c r="A2" s="51"/>
      <c r="BJ2" s="3"/>
      <c r="BK2" s="3"/>
    </row>
    <row r="3" spans="1:65" ht="26.25" thickBot="1">
      <c r="A3" s="100" t="s">
        <v>54</v>
      </c>
      <c r="B3" s="100"/>
      <c r="BG3" s="28" t="s">
        <v>3</v>
      </c>
      <c r="BH3" s="28" t="s">
        <v>8</v>
      </c>
      <c r="BI3" s="29" t="s">
        <v>4</v>
      </c>
      <c r="BJ3" s="28">
        <v>4</v>
      </c>
      <c r="BK3" s="28">
        <v>5</v>
      </c>
      <c r="BL3" s="28" t="s">
        <v>9</v>
      </c>
      <c r="BM3" s="30" t="s">
        <v>10</v>
      </c>
    </row>
    <row r="4" spans="1:65" ht="48" customHeight="1">
      <c r="A4" s="87" t="s">
        <v>49</v>
      </c>
      <c r="B4" s="88" t="s">
        <v>40</v>
      </c>
      <c r="F4" s="3">
        <v>5</v>
      </c>
      <c r="G4" s="3">
        <v>5</v>
      </c>
      <c r="H4" s="3">
        <v>4</v>
      </c>
      <c r="I4" s="3">
        <v>5</v>
      </c>
      <c r="J4" s="3">
        <v>4</v>
      </c>
      <c r="L4" s="3">
        <v>5</v>
      </c>
      <c r="M4" s="3">
        <v>5</v>
      </c>
      <c r="N4" s="3">
        <v>5</v>
      </c>
      <c r="O4" s="3">
        <v>4</v>
      </c>
      <c r="P4" s="3">
        <v>5</v>
      </c>
      <c r="Q4" s="3">
        <v>5</v>
      </c>
      <c r="R4" s="3">
        <v>3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3">
        <v>5</v>
      </c>
      <c r="Z4" s="3">
        <v>5</v>
      </c>
      <c r="AA4" s="3">
        <v>4</v>
      </c>
      <c r="AB4" s="3">
        <v>4</v>
      </c>
      <c r="AC4" s="3">
        <v>5</v>
      </c>
      <c r="AE4" s="3">
        <v>5</v>
      </c>
      <c r="AF4" s="3">
        <v>4</v>
      </c>
      <c r="AG4" s="3">
        <v>4</v>
      </c>
      <c r="AH4" s="3">
        <v>5</v>
      </c>
      <c r="BG4" s="3">
        <f>SUM(C4:BF4)</f>
        <v>116</v>
      </c>
      <c r="BH4" s="3">
        <f>COUNT(C4:BF4)</f>
        <v>26</v>
      </c>
      <c r="BI4" s="4">
        <f>SUM(BG4/BH4)</f>
        <v>4.461538461538462</v>
      </c>
      <c r="BJ4" s="3">
        <f aca="true" t="shared" si="0" ref="BJ4:BJ9">COUNTIF(C4:AG4,"4")</f>
        <v>12</v>
      </c>
      <c r="BK4" s="3">
        <f aca="true" t="shared" si="1" ref="BK4:BK9">COUNTIF(C4:AG4,"5")</f>
        <v>12</v>
      </c>
      <c r="BL4" s="3">
        <f>SUM(BJ4:BK4)</f>
        <v>24</v>
      </c>
      <c r="BM4" s="5">
        <f>SUM(BL4/BH4)*100/1</f>
        <v>92.3076923076923</v>
      </c>
    </row>
    <row r="5" spans="1:65" ht="30">
      <c r="A5" s="89" t="s">
        <v>50</v>
      </c>
      <c r="B5" s="90" t="s">
        <v>51</v>
      </c>
      <c r="F5" s="3">
        <v>5</v>
      </c>
      <c r="G5" s="3">
        <v>5</v>
      </c>
      <c r="H5" s="3">
        <v>4</v>
      </c>
      <c r="I5" s="3">
        <v>4</v>
      </c>
      <c r="J5" s="3">
        <v>5</v>
      </c>
      <c r="L5" s="3">
        <v>5</v>
      </c>
      <c r="M5" s="3">
        <v>5</v>
      </c>
      <c r="N5" s="3">
        <v>5</v>
      </c>
      <c r="O5" s="3">
        <v>3</v>
      </c>
      <c r="P5" s="3">
        <v>5</v>
      </c>
      <c r="Q5" s="3">
        <v>5</v>
      </c>
      <c r="R5" s="3">
        <v>4</v>
      </c>
      <c r="T5" s="3">
        <v>4</v>
      </c>
      <c r="U5" s="3">
        <v>5</v>
      </c>
      <c r="V5" s="3">
        <v>5</v>
      </c>
      <c r="W5" s="3">
        <v>5</v>
      </c>
      <c r="X5" s="3">
        <v>5</v>
      </c>
      <c r="Y5" s="3">
        <v>4</v>
      </c>
      <c r="Z5" s="3">
        <v>5</v>
      </c>
      <c r="AA5" s="3">
        <v>4</v>
      </c>
      <c r="AB5" s="3">
        <v>4</v>
      </c>
      <c r="AC5" s="3">
        <v>5</v>
      </c>
      <c r="AE5" s="3">
        <v>4</v>
      </c>
      <c r="AF5" s="3">
        <v>4</v>
      </c>
      <c r="AG5" s="3">
        <v>4</v>
      </c>
      <c r="AH5" s="3">
        <v>5</v>
      </c>
      <c r="BG5" s="3">
        <f aca="true" t="shared" si="2" ref="BG5:BG61">SUM(C5:BF5)</f>
        <v>118</v>
      </c>
      <c r="BH5" s="3">
        <f aca="true" t="shared" si="3" ref="BH5:BH51">COUNT(C5:BF5)</f>
        <v>26</v>
      </c>
      <c r="BI5" s="4">
        <f>SUM(BG5/BH5)</f>
        <v>4.538461538461538</v>
      </c>
      <c r="BJ5" s="3">
        <f t="shared" si="0"/>
        <v>10</v>
      </c>
      <c r="BK5" s="3">
        <f t="shared" si="1"/>
        <v>14</v>
      </c>
      <c r="BL5" s="3">
        <f>SUM(BJ5:BK5)</f>
        <v>24</v>
      </c>
      <c r="BM5" s="5">
        <f>SUM(BL5/BH5)*100/1</f>
        <v>92.3076923076923</v>
      </c>
    </row>
    <row r="6" spans="1:65" ht="30">
      <c r="A6" s="18" t="s">
        <v>52</v>
      </c>
      <c r="B6" s="90" t="s">
        <v>53</v>
      </c>
      <c r="F6" s="3">
        <v>5</v>
      </c>
      <c r="G6" s="3">
        <v>5</v>
      </c>
      <c r="H6" s="3">
        <v>4</v>
      </c>
      <c r="I6" s="3">
        <v>5</v>
      </c>
      <c r="J6" s="3">
        <v>4</v>
      </c>
      <c r="L6" s="3">
        <v>5</v>
      </c>
      <c r="M6" s="3">
        <v>5</v>
      </c>
      <c r="N6" s="3">
        <v>5</v>
      </c>
      <c r="O6" s="3">
        <v>4</v>
      </c>
      <c r="P6" s="3">
        <v>5</v>
      </c>
      <c r="Q6" s="3">
        <v>5</v>
      </c>
      <c r="R6" s="3">
        <v>5</v>
      </c>
      <c r="T6" s="3">
        <v>4</v>
      </c>
      <c r="U6" s="3">
        <v>4</v>
      </c>
      <c r="V6" s="3">
        <v>4</v>
      </c>
      <c r="W6" s="3">
        <v>4</v>
      </c>
      <c r="X6" s="3">
        <v>3</v>
      </c>
      <c r="Y6" s="3">
        <v>4</v>
      </c>
      <c r="Z6" s="3">
        <v>5</v>
      </c>
      <c r="AA6" s="3">
        <v>4</v>
      </c>
      <c r="AB6" s="3">
        <v>4</v>
      </c>
      <c r="AC6" s="3">
        <v>2</v>
      </c>
      <c r="AE6" s="3">
        <v>4</v>
      </c>
      <c r="AF6" s="3">
        <v>4</v>
      </c>
      <c r="AG6" s="3">
        <v>4</v>
      </c>
      <c r="AH6" s="3">
        <v>5</v>
      </c>
      <c r="BG6" s="3">
        <f t="shared" si="2"/>
        <v>112</v>
      </c>
      <c r="BH6" s="3">
        <f t="shared" si="3"/>
        <v>26</v>
      </c>
      <c r="BI6" s="4">
        <f>SUM(BG6/BH6)</f>
        <v>4.3076923076923075</v>
      </c>
      <c r="BJ6" s="3">
        <f t="shared" si="0"/>
        <v>13</v>
      </c>
      <c r="BK6" s="3">
        <f t="shared" si="1"/>
        <v>10</v>
      </c>
      <c r="BL6" s="3">
        <f>SUM(BJ6:BK6)</f>
        <v>23</v>
      </c>
      <c r="BM6" s="5">
        <f>SUM(BL6/BH6)*100/1</f>
        <v>88.46153846153845</v>
      </c>
    </row>
    <row r="7" spans="1:65" ht="38.25">
      <c r="A7" s="89" t="s">
        <v>55</v>
      </c>
      <c r="B7" s="90" t="s">
        <v>56</v>
      </c>
      <c r="F7" s="3">
        <v>5</v>
      </c>
      <c r="G7" s="3">
        <v>5</v>
      </c>
      <c r="H7" s="3">
        <v>4</v>
      </c>
      <c r="I7" s="3">
        <v>4</v>
      </c>
      <c r="J7" s="3">
        <v>4</v>
      </c>
      <c r="L7" s="3">
        <v>5</v>
      </c>
      <c r="M7" s="3">
        <v>5</v>
      </c>
      <c r="N7" s="3">
        <v>5</v>
      </c>
      <c r="O7" s="3">
        <v>4</v>
      </c>
      <c r="P7" s="3">
        <v>5</v>
      </c>
      <c r="Q7" s="3">
        <v>5</v>
      </c>
      <c r="R7" s="3">
        <v>5</v>
      </c>
      <c r="T7" s="3">
        <v>4</v>
      </c>
      <c r="U7" s="3">
        <v>5</v>
      </c>
      <c r="V7" s="3">
        <v>5</v>
      </c>
      <c r="W7" s="3">
        <v>5</v>
      </c>
      <c r="X7" s="3">
        <v>4</v>
      </c>
      <c r="Y7" s="3">
        <v>5</v>
      </c>
      <c r="Z7" s="3">
        <v>5</v>
      </c>
      <c r="AA7" s="3">
        <v>4</v>
      </c>
      <c r="AB7" s="3">
        <v>4</v>
      </c>
      <c r="AC7" s="3">
        <v>5</v>
      </c>
      <c r="AE7" s="3">
        <v>4</v>
      </c>
      <c r="AF7" s="3">
        <v>5</v>
      </c>
      <c r="AG7" s="3">
        <v>4</v>
      </c>
      <c r="AH7" s="3">
        <v>5</v>
      </c>
      <c r="BG7" s="3">
        <f t="shared" si="2"/>
        <v>120</v>
      </c>
      <c r="BH7" s="3">
        <f t="shared" si="3"/>
        <v>26</v>
      </c>
      <c r="BI7" s="4">
        <f>SUM(BG7/BH7)</f>
        <v>4.615384615384615</v>
      </c>
      <c r="BJ7" s="3">
        <f t="shared" si="0"/>
        <v>10</v>
      </c>
      <c r="BK7" s="3">
        <f t="shared" si="1"/>
        <v>15</v>
      </c>
      <c r="BL7" s="3">
        <f>SUM(BJ7:BK7)</f>
        <v>25</v>
      </c>
      <c r="BM7" s="5">
        <f>SUM(BL7/BH7)*100/1</f>
        <v>96.15384615384616</v>
      </c>
    </row>
    <row r="8" spans="1:65" ht="30">
      <c r="A8" s="89" t="s">
        <v>57</v>
      </c>
      <c r="B8" s="90" t="s">
        <v>58</v>
      </c>
      <c r="C8" s="3">
        <v>3</v>
      </c>
      <c r="F8" s="3">
        <v>5</v>
      </c>
      <c r="G8" s="3">
        <v>5</v>
      </c>
      <c r="H8" s="3">
        <v>4</v>
      </c>
      <c r="I8" s="3">
        <v>5</v>
      </c>
      <c r="J8" s="3">
        <v>5</v>
      </c>
      <c r="L8" s="3">
        <v>5</v>
      </c>
      <c r="M8" s="3">
        <v>5</v>
      </c>
      <c r="N8" s="3">
        <v>5</v>
      </c>
      <c r="O8" s="3">
        <v>5</v>
      </c>
      <c r="P8" s="3">
        <v>5</v>
      </c>
      <c r="Q8" s="3">
        <v>5</v>
      </c>
      <c r="R8" s="3">
        <v>5</v>
      </c>
      <c r="T8" s="3">
        <v>4</v>
      </c>
      <c r="U8" s="3">
        <v>5</v>
      </c>
      <c r="V8" s="3">
        <v>5</v>
      </c>
      <c r="W8" s="3">
        <v>5</v>
      </c>
      <c r="X8" s="3">
        <v>5</v>
      </c>
      <c r="Y8" s="3">
        <v>5</v>
      </c>
      <c r="Z8" s="3">
        <v>5</v>
      </c>
      <c r="AA8" s="3">
        <v>4</v>
      </c>
      <c r="AB8" s="3">
        <v>5</v>
      </c>
      <c r="AC8" s="3">
        <v>5</v>
      </c>
      <c r="AE8" s="3">
        <v>4</v>
      </c>
      <c r="AF8" s="3">
        <v>4</v>
      </c>
      <c r="AG8" s="3">
        <v>4</v>
      </c>
      <c r="AH8" s="3">
        <v>5</v>
      </c>
      <c r="BG8" s="3">
        <f t="shared" si="2"/>
        <v>127</v>
      </c>
      <c r="BH8" s="3">
        <f t="shared" si="3"/>
        <v>27</v>
      </c>
      <c r="BI8" s="4">
        <f aca="true" t="shared" si="4" ref="BI8:BI51">SUM(BG8/BH8)</f>
        <v>4.703703703703703</v>
      </c>
      <c r="BJ8" s="3">
        <f t="shared" si="0"/>
        <v>6</v>
      </c>
      <c r="BK8" s="3">
        <f t="shared" si="1"/>
        <v>19</v>
      </c>
      <c r="BL8" s="3">
        <f aca="true" t="shared" si="5" ref="BL8:BL51">SUM(BJ8:BK8)</f>
        <v>25</v>
      </c>
      <c r="BM8" s="5">
        <f aca="true" t="shared" si="6" ref="BM8:BM51">SUM(BL8/BH8)*100/1</f>
        <v>92.5925925925926</v>
      </c>
    </row>
    <row r="9" spans="1:65" ht="38.25">
      <c r="A9" s="89" t="s">
        <v>59</v>
      </c>
      <c r="B9" s="90" t="s">
        <v>60</v>
      </c>
      <c r="F9" s="3">
        <v>5</v>
      </c>
      <c r="G9" s="3">
        <v>5</v>
      </c>
      <c r="H9" s="3">
        <v>4</v>
      </c>
      <c r="I9" s="3">
        <v>4</v>
      </c>
      <c r="J9" s="3">
        <v>4</v>
      </c>
      <c r="L9" s="3">
        <v>5</v>
      </c>
      <c r="M9" s="3">
        <v>5</v>
      </c>
      <c r="N9" s="3">
        <v>5</v>
      </c>
      <c r="O9" s="3">
        <v>3</v>
      </c>
      <c r="P9" s="3">
        <v>5</v>
      </c>
      <c r="Q9" s="3">
        <v>5</v>
      </c>
      <c r="R9" s="3">
        <v>3</v>
      </c>
      <c r="T9" s="3">
        <v>4</v>
      </c>
      <c r="U9" s="3">
        <v>3</v>
      </c>
      <c r="V9" s="3">
        <v>4</v>
      </c>
      <c r="W9" s="3">
        <v>4</v>
      </c>
      <c r="X9" s="3">
        <v>4</v>
      </c>
      <c r="Y9" s="3">
        <v>5</v>
      </c>
      <c r="Z9" s="3">
        <v>5</v>
      </c>
      <c r="AA9" s="3">
        <v>4</v>
      </c>
      <c r="AB9" s="3">
        <v>4</v>
      </c>
      <c r="AC9" s="3">
        <v>2</v>
      </c>
      <c r="AE9" s="3">
        <v>4</v>
      </c>
      <c r="AF9" s="3">
        <v>4</v>
      </c>
      <c r="AG9" s="3">
        <v>3</v>
      </c>
      <c r="AH9" s="3">
        <v>5</v>
      </c>
      <c r="BG9" s="3">
        <f t="shared" si="2"/>
        <v>108</v>
      </c>
      <c r="BH9" s="3">
        <f t="shared" si="3"/>
        <v>26</v>
      </c>
      <c r="BI9" s="4">
        <f t="shared" si="4"/>
        <v>4.153846153846154</v>
      </c>
      <c r="BJ9" s="3">
        <f t="shared" si="0"/>
        <v>11</v>
      </c>
      <c r="BK9" s="3">
        <f t="shared" si="1"/>
        <v>9</v>
      </c>
      <c r="BL9" s="3">
        <f t="shared" si="5"/>
        <v>20</v>
      </c>
      <c r="BM9" s="5">
        <f t="shared" si="6"/>
        <v>76.92307692307693</v>
      </c>
    </row>
    <row r="10" spans="1:63" ht="15" customHeight="1">
      <c r="A10" s="54"/>
      <c r="B10" s="59"/>
      <c r="BJ10" s="3"/>
      <c r="BK10" s="3"/>
    </row>
    <row r="11" spans="1:63" ht="18">
      <c r="A11" s="91" t="s">
        <v>80</v>
      </c>
      <c r="B11" s="38"/>
      <c r="BJ11" s="3"/>
      <c r="BK11" s="3"/>
    </row>
    <row r="12" spans="1:65" ht="45">
      <c r="A12" s="54" t="s">
        <v>61</v>
      </c>
      <c r="B12" s="59" t="s">
        <v>62</v>
      </c>
      <c r="C12" s="3">
        <v>3</v>
      </c>
      <c r="F12" s="3">
        <v>5</v>
      </c>
      <c r="G12" s="3">
        <v>5</v>
      </c>
      <c r="M12" s="3">
        <v>5</v>
      </c>
      <c r="N12" s="3">
        <v>5</v>
      </c>
      <c r="P12" s="3">
        <v>5</v>
      </c>
      <c r="Q12" s="3">
        <v>5</v>
      </c>
      <c r="R12" s="3">
        <v>5</v>
      </c>
      <c r="S12" s="3">
        <v>5</v>
      </c>
      <c r="T12" s="3">
        <v>4</v>
      </c>
      <c r="U12" s="3">
        <v>5</v>
      </c>
      <c r="V12" s="3">
        <v>5</v>
      </c>
      <c r="W12" s="3">
        <v>5</v>
      </c>
      <c r="X12" s="3">
        <v>4</v>
      </c>
      <c r="Y12" s="3">
        <v>5</v>
      </c>
      <c r="Z12" s="3">
        <v>5</v>
      </c>
      <c r="AA12" s="3">
        <v>4</v>
      </c>
      <c r="AC12" s="3">
        <v>5</v>
      </c>
      <c r="AE12" s="3">
        <v>5</v>
      </c>
      <c r="AF12" s="3">
        <v>4</v>
      </c>
      <c r="AG12" s="3">
        <v>4</v>
      </c>
      <c r="AH12" s="3">
        <v>5</v>
      </c>
      <c r="BG12" s="3">
        <f t="shared" si="2"/>
        <v>103</v>
      </c>
      <c r="BH12" s="3">
        <f t="shared" si="3"/>
        <v>22</v>
      </c>
      <c r="BI12" s="4">
        <f t="shared" si="4"/>
        <v>4.681818181818182</v>
      </c>
      <c r="BJ12" s="3">
        <f aca="true" t="shared" si="7" ref="BJ12:BJ21">COUNTIF(C12:AG12,"4")</f>
        <v>5</v>
      </c>
      <c r="BK12" s="3">
        <f aca="true" t="shared" si="8" ref="BK12:BK21">COUNTIF(C12:AG12,"5")</f>
        <v>15</v>
      </c>
      <c r="BL12" s="3">
        <f t="shared" si="5"/>
        <v>20</v>
      </c>
      <c r="BM12" s="5">
        <f t="shared" si="6"/>
        <v>90.9090909090909</v>
      </c>
    </row>
    <row r="13" spans="1:65" ht="15">
      <c r="A13" s="54" t="s">
        <v>63</v>
      </c>
      <c r="B13" s="59" t="s">
        <v>64</v>
      </c>
      <c r="C13" s="3">
        <v>4</v>
      </c>
      <c r="D13" s="3">
        <v>4</v>
      </c>
      <c r="E13" s="3">
        <v>5</v>
      </c>
      <c r="F13" s="3">
        <v>5</v>
      </c>
      <c r="G13" s="3">
        <v>5</v>
      </c>
      <c r="H13" s="3">
        <v>4</v>
      </c>
      <c r="I13" s="3">
        <v>5</v>
      </c>
      <c r="J13" s="3">
        <v>5</v>
      </c>
      <c r="K13" s="3">
        <v>4</v>
      </c>
      <c r="L13" s="3">
        <v>4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>
        <v>5</v>
      </c>
      <c r="S13" s="3">
        <v>5</v>
      </c>
      <c r="T13" s="3">
        <v>4</v>
      </c>
      <c r="U13" s="3">
        <v>5</v>
      </c>
      <c r="V13" s="3">
        <v>5</v>
      </c>
      <c r="W13" s="3">
        <v>5</v>
      </c>
      <c r="X13" s="3">
        <v>5</v>
      </c>
      <c r="Y13" s="3">
        <v>5</v>
      </c>
      <c r="Z13" s="3">
        <v>5</v>
      </c>
      <c r="AA13" s="3">
        <v>4</v>
      </c>
      <c r="AB13" s="3">
        <v>4</v>
      </c>
      <c r="AC13" s="3">
        <v>4</v>
      </c>
      <c r="AD13" s="3">
        <v>4</v>
      </c>
      <c r="AE13" s="3">
        <v>5</v>
      </c>
      <c r="AF13" s="3">
        <v>4</v>
      </c>
      <c r="AG13" s="3">
        <v>4</v>
      </c>
      <c r="AH13" s="3">
        <v>5</v>
      </c>
      <c r="BG13" s="3">
        <f t="shared" si="2"/>
        <v>148</v>
      </c>
      <c r="BH13" s="3">
        <f t="shared" si="3"/>
        <v>32</v>
      </c>
      <c r="BI13" s="4">
        <f t="shared" si="4"/>
        <v>4.625</v>
      </c>
      <c r="BJ13" s="3">
        <f t="shared" si="7"/>
        <v>12</v>
      </c>
      <c r="BK13" s="3">
        <f t="shared" si="8"/>
        <v>19</v>
      </c>
      <c r="BL13" s="3">
        <f t="shared" si="5"/>
        <v>31</v>
      </c>
      <c r="BM13" s="5">
        <f t="shared" si="6"/>
        <v>96.875</v>
      </c>
    </row>
    <row r="14" spans="1:65" ht="38.25" customHeight="1">
      <c r="A14" s="54" t="s">
        <v>65</v>
      </c>
      <c r="B14" s="59" t="s">
        <v>66</v>
      </c>
      <c r="C14" s="3">
        <v>4</v>
      </c>
      <c r="D14" s="3">
        <v>3</v>
      </c>
      <c r="E14" s="3">
        <v>4</v>
      </c>
      <c r="F14" s="3">
        <v>5</v>
      </c>
      <c r="G14" s="3">
        <v>5</v>
      </c>
      <c r="H14" s="3">
        <v>4</v>
      </c>
      <c r="I14" s="3">
        <v>5</v>
      </c>
      <c r="J14" s="3">
        <v>4</v>
      </c>
      <c r="K14" s="3">
        <v>4</v>
      </c>
      <c r="L14" s="3">
        <v>4</v>
      </c>
      <c r="M14" s="3">
        <v>5</v>
      </c>
      <c r="N14" s="3">
        <v>5</v>
      </c>
      <c r="O14" s="3">
        <v>4</v>
      </c>
      <c r="P14" s="3">
        <v>5</v>
      </c>
      <c r="Q14" s="3">
        <v>5</v>
      </c>
      <c r="R14" s="3">
        <v>5</v>
      </c>
      <c r="S14" s="3">
        <v>5</v>
      </c>
      <c r="T14" s="3">
        <v>4</v>
      </c>
      <c r="U14" s="3">
        <v>5</v>
      </c>
      <c r="V14" s="3">
        <v>5</v>
      </c>
      <c r="W14" s="3">
        <v>5</v>
      </c>
      <c r="X14" s="3">
        <v>4</v>
      </c>
      <c r="Y14" s="3">
        <v>5</v>
      </c>
      <c r="Z14" s="3">
        <v>5</v>
      </c>
      <c r="AA14" s="3">
        <v>4</v>
      </c>
      <c r="AB14" s="3">
        <v>4</v>
      </c>
      <c r="AC14" s="3">
        <v>3</v>
      </c>
      <c r="AD14" s="3">
        <v>4</v>
      </c>
      <c r="AF14" s="3">
        <v>4</v>
      </c>
      <c r="AG14" s="3">
        <v>4</v>
      </c>
      <c r="AH14" s="3">
        <v>5</v>
      </c>
      <c r="BG14" s="3">
        <f t="shared" si="2"/>
        <v>137</v>
      </c>
      <c r="BH14" s="3">
        <f t="shared" si="3"/>
        <v>31</v>
      </c>
      <c r="BI14" s="4">
        <f t="shared" si="4"/>
        <v>4.419354838709677</v>
      </c>
      <c r="BJ14" s="3">
        <f t="shared" si="7"/>
        <v>14</v>
      </c>
      <c r="BK14" s="3">
        <f t="shared" si="8"/>
        <v>14</v>
      </c>
      <c r="BL14" s="3">
        <f t="shared" si="5"/>
        <v>28</v>
      </c>
      <c r="BM14" s="5">
        <f t="shared" si="6"/>
        <v>90.32258064516128</v>
      </c>
    </row>
    <row r="15" spans="1:65" ht="38.25" customHeight="1">
      <c r="A15" s="54" t="s">
        <v>67</v>
      </c>
      <c r="B15" s="59" t="s">
        <v>68</v>
      </c>
      <c r="C15" s="3">
        <v>3</v>
      </c>
      <c r="D15" s="3">
        <v>3</v>
      </c>
      <c r="E15" s="3">
        <v>5</v>
      </c>
      <c r="F15" s="3">
        <v>5</v>
      </c>
      <c r="G15" s="3">
        <v>5</v>
      </c>
      <c r="H15" s="3">
        <v>4</v>
      </c>
      <c r="I15" s="3">
        <v>5</v>
      </c>
      <c r="K15" s="3">
        <v>5</v>
      </c>
      <c r="L15" s="3">
        <v>5</v>
      </c>
      <c r="M15" s="3">
        <v>5</v>
      </c>
      <c r="N15" s="3">
        <v>5</v>
      </c>
      <c r="O15" s="3">
        <v>3</v>
      </c>
      <c r="P15" s="3">
        <v>5</v>
      </c>
      <c r="Q15" s="3">
        <v>5</v>
      </c>
      <c r="R15" s="3">
        <v>5</v>
      </c>
      <c r="S15" s="3">
        <v>5</v>
      </c>
      <c r="T15" s="3">
        <v>4</v>
      </c>
      <c r="U15" s="3">
        <v>4</v>
      </c>
      <c r="V15" s="3">
        <v>5</v>
      </c>
      <c r="W15" s="3">
        <v>4</v>
      </c>
      <c r="X15" s="3">
        <v>5</v>
      </c>
      <c r="Y15" s="3">
        <v>5</v>
      </c>
      <c r="Z15" s="3">
        <v>5</v>
      </c>
      <c r="AA15" s="3">
        <v>4</v>
      </c>
      <c r="AB15" s="3">
        <v>4</v>
      </c>
      <c r="AC15" s="3">
        <v>5</v>
      </c>
      <c r="AD15" s="3">
        <v>4</v>
      </c>
      <c r="AE15" s="3">
        <v>5</v>
      </c>
      <c r="AF15" s="3">
        <v>5</v>
      </c>
      <c r="AG15" s="3">
        <v>5</v>
      </c>
      <c r="AH15" s="3">
        <v>5</v>
      </c>
      <c r="BG15" s="3">
        <f>SUM(C15:BF15)</f>
        <v>142</v>
      </c>
      <c r="BH15" s="3">
        <f>COUNT(C15:BF15)</f>
        <v>31</v>
      </c>
      <c r="BI15" s="4">
        <f>SUM(BG15/BH15)</f>
        <v>4.580645161290323</v>
      </c>
      <c r="BJ15" s="3">
        <f t="shared" si="7"/>
        <v>7</v>
      </c>
      <c r="BK15" s="3">
        <f t="shared" si="8"/>
        <v>20</v>
      </c>
      <c r="BL15" s="3">
        <f>SUM(BJ15:BK15)</f>
        <v>27</v>
      </c>
      <c r="BM15" s="5">
        <f>SUM(BL15/BH15)*100/1</f>
        <v>87.09677419354838</v>
      </c>
    </row>
    <row r="16" spans="1:65" ht="38.25" customHeight="1">
      <c r="A16" s="54" t="s">
        <v>69</v>
      </c>
      <c r="B16" s="59" t="s">
        <v>70</v>
      </c>
      <c r="C16" s="3">
        <v>2</v>
      </c>
      <c r="E16" s="3">
        <v>5</v>
      </c>
      <c r="F16" s="3">
        <v>5</v>
      </c>
      <c r="G16" s="3">
        <v>5</v>
      </c>
      <c r="H16" s="3">
        <v>4</v>
      </c>
      <c r="I16" s="3">
        <v>5</v>
      </c>
      <c r="J16" s="3">
        <v>4</v>
      </c>
      <c r="K16" s="3">
        <v>4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>
        <v>5</v>
      </c>
      <c r="S16" s="3">
        <v>5</v>
      </c>
      <c r="T16" s="3">
        <v>4</v>
      </c>
      <c r="U16" s="3">
        <v>5</v>
      </c>
      <c r="V16" s="3">
        <v>5</v>
      </c>
      <c r="W16" s="3">
        <v>5</v>
      </c>
      <c r="X16" s="3">
        <v>5</v>
      </c>
      <c r="Y16" s="3">
        <v>5</v>
      </c>
      <c r="Z16" s="3">
        <v>5</v>
      </c>
      <c r="AA16" s="3">
        <v>4</v>
      </c>
      <c r="AB16" s="3">
        <v>5</v>
      </c>
      <c r="AC16" s="3">
        <v>5</v>
      </c>
      <c r="AD16" s="3">
        <v>4</v>
      </c>
      <c r="AE16" s="3">
        <v>5</v>
      </c>
      <c r="AF16" s="3">
        <v>4</v>
      </c>
      <c r="AG16" s="3">
        <v>4</v>
      </c>
      <c r="AH16" s="3">
        <v>5</v>
      </c>
      <c r="BG16" s="3">
        <f>SUM(C16:BF16)</f>
        <v>144</v>
      </c>
      <c r="BH16" s="3">
        <f>COUNT(C16:BF16)</f>
        <v>31</v>
      </c>
      <c r="BI16" s="4">
        <f>SUM(BG16/BH16)</f>
        <v>4.645161290322581</v>
      </c>
      <c r="BJ16" s="3">
        <f t="shared" si="7"/>
        <v>8</v>
      </c>
      <c r="BK16" s="3">
        <f t="shared" si="8"/>
        <v>21</v>
      </c>
      <c r="BL16" s="3">
        <f>SUM(BJ16:BK16)</f>
        <v>29</v>
      </c>
      <c r="BM16" s="5">
        <f>SUM(BL16/BH16)*100/1</f>
        <v>93.54838709677419</v>
      </c>
    </row>
    <row r="17" spans="1:65" ht="38.25" customHeight="1">
      <c r="A17" s="54" t="s">
        <v>71</v>
      </c>
      <c r="B17" s="59" t="s">
        <v>72</v>
      </c>
      <c r="C17" s="3">
        <v>2</v>
      </c>
      <c r="D17" s="3">
        <v>5</v>
      </c>
      <c r="E17" s="3">
        <v>5</v>
      </c>
      <c r="F17" s="3">
        <v>5</v>
      </c>
      <c r="G17" s="3">
        <v>4</v>
      </c>
      <c r="H17" s="3">
        <v>4</v>
      </c>
      <c r="I17" s="3">
        <v>5</v>
      </c>
      <c r="J17" s="3">
        <v>4</v>
      </c>
      <c r="K17" s="3">
        <v>4</v>
      </c>
      <c r="L17" s="3">
        <v>4</v>
      </c>
      <c r="M17" s="3">
        <v>5</v>
      </c>
      <c r="N17" s="3">
        <v>5</v>
      </c>
      <c r="O17" s="3">
        <v>3</v>
      </c>
      <c r="P17" s="3">
        <v>5</v>
      </c>
      <c r="Q17" s="3">
        <v>5</v>
      </c>
      <c r="R17" s="3">
        <v>5</v>
      </c>
      <c r="S17" s="3">
        <v>5</v>
      </c>
      <c r="T17" s="3">
        <v>3</v>
      </c>
      <c r="U17" s="3">
        <v>5</v>
      </c>
      <c r="V17" s="3">
        <v>5</v>
      </c>
      <c r="W17" s="3">
        <v>5</v>
      </c>
      <c r="X17" s="3">
        <v>5</v>
      </c>
      <c r="Y17" s="3">
        <v>5</v>
      </c>
      <c r="Z17" s="3">
        <v>5</v>
      </c>
      <c r="AA17" s="3">
        <v>4</v>
      </c>
      <c r="AB17" s="3">
        <v>5</v>
      </c>
      <c r="AC17" s="3">
        <v>3</v>
      </c>
      <c r="AD17" s="3">
        <v>4</v>
      </c>
      <c r="AF17" s="3">
        <v>4</v>
      </c>
      <c r="AG17" s="3">
        <v>5</v>
      </c>
      <c r="AH17" s="3">
        <v>5</v>
      </c>
      <c r="BG17" s="3">
        <f>SUM(C17:BF17)</f>
        <v>138</v>
      </c>
      <c r="BH17" s="3">
        <f>COUNT(C17:BF17)</f>
        <v>31</v>
      </c>
      <c r="BI17" s="4">
        <f>SUM(BG17/BH17)</f>
        <v>4.451612903225806</v>
      </c>
      <c r="BJ17" s="3">
        <f t="shared" si="7"/>
        <v>8</v>
      </c>
      <c r="BK17" s="3">
        <f t="shared" si="8"/>
        <v>18</v>
      </c>
      <c r="BL17" s="3">
        <f>SUM(BJ17:BK17)</f>
        <v>26</v>
      </c>
      <c r="BM17" s="5">
        <f>SUM(BL17/BH17)*100/1</f>
        <v>83.87096774193549</v>
      </c>
    </row>
    <row r="18" spans="1:65" ht="38.25" customHeight="1">
      <c r="A18" s="54" t="s">
        <v>73</v>
      </c>
      <c r="B18" s="59" t="s">
        <v>74</v>
      </c>
      <c r="D18" s="3">
        <v>4</v>
      </c>
      <c r="E18" s="3">
        <v>5</v>
      </c>
      <c r="F18" s="3">
        <v>5</v>
      </c>
      <c r="G18" s="3">
        <v>4</v>
      </c>
      <c r="H18" s="3">
        <v>3</v>
      </c>
      <c r="I18" s="3">
        <v>5</v>
      </c>
      <c r="J18" s="3">
        <v>4</v>
      </c>
      <c r="K18" s="3">
        <v>4</v>
      </c>
      <c r="L18" s="3">
        <v>4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  <c r="R18" s="3">
        <v>5</v>
      </c>
      <c r="S18" s="3">
        <v>5</v>
      </c>
      <c r="T18" s="3">
        <v>4</v>
      </c>
      <c r="U18" s="3">
        <v>4</v>
      </c>
      <c r="V18" s="3">
        <v>4</v>
      </c>
      <c r="W18" s="3">
        <v>4</v>
      </c>
      <c r="Y18" s="3">
        <v>4</v>
      </c>
      <c r="Z18" s="3">
        <v>5</v>
      </c>
      <c r="AA18" s="3">
        <v>4</v>
      </c>
      <c r="AB18" s="3">
        <v>5</v>
      </c>
      <c r="AC18" s="3">
        <v>2</v>
      </c>
      <c r="AD18" s="3">
        <v>3</v>
      </c>
      <c r="AE18" s="3">
        <v>4</v>
      </c>
      <c r="AF18" s="3">
        <v>4</v>
      </c>
      <c r="AG18" s="3">
        <v>4</v>
      </c>
      <c r="AH18" s="3">
        <v>5</v>
      </c>
      <c r="BG18" s="3">
        <f>SUM(C18:BF18)</f>
        <v>129</v>
      </c>
      <c r="BH18" s="3">
        <f>COUNT(C18:BF18)</f>
        <v>30</v>
      </c>
      <c r="BI18" s="4">
        <f>SUM(BG18/BH18)</f>
        <v>4.3</v>
      </c>
      <c r="BJ18" s="3">
        <f t="shared" si="7"/>
        <v>14</v>
      </c>
      <c r="BK18" s="3">
        <f t="shared" si="8"/>
        <v>12</v>
      </c>
      <c r="BL18" s="3">
        <f>SUM(BJ18:BK18)</f>
        <v>26</v>
      </c>
      <c r="BM18" s="5">
        <f>SUM(BL18/BH18)*100/1</f>
        <v>86.66666666666667</v>
      </c>
    </row>
    <row r="19" spans="1:65" ht="38.25" customHeight="1">
      <c r="A19" s="54" t="s">
        <v>75</v>
      </c>
      <c r="B19" s="59" t="s">
        <v>76</v>
      </c>
      <c r="C19" s="3">
        <v>4</v>
      </c>
      <c r="D19" s="3">
        <v>5</v>
      </c>
      <c r="E19" s="3">
        <v>5</v>
      </c>
      <c r="F19" s="3">
        <v>5</v>
      </c>
      <c r="G19" s="3">
        <v>5</v>
      </c>
      <c r="H19" s="3">
        <v>5</v>
      </c>
      <c r="I19" s="3">
        <v>5</v>
      </c>
      <c r="J19" s="3">
        <v>5</v>
      </c>
      <c r="K19" s="3">
        <v>5</v>
      </c>
      <c r="L19" s="3">
        <v>5</v>
      </c>
      <c r="M19" s="3">
        <v>5</v>
      </c>
      <c r="N19" s="3">
        <v>5</v>
      </c>
      <c r="O19" s="3">
        <v>5</v>
      </c>
      <c r="P19" s="3">
        <v>5</v>
      </c>
      <c r="Q19" s="3">
        <v>5</v>
      </c>
      <c r="R19" s="3">
        <v>5</v>
      </c>
      <c r="S19" s="3">
        <v>5</v>
      </c>
      <c r="T19" s="3">
        <v>4</v>
      </c>
      <c r="U19" s="3">
        <v>5</v>
      </c>
      <c r="V19" s="3">
        <v>5</v>
      </c>
      <c r="W19" s="3">
        <v>5</v>
      </c>
      <c r="X19" s="3">
        <v>4</v>
      </c>
      <c r="Y19" s="3">
        <v>5</v>
      </c>
      <c r="Z19" s="3">
        <v>5</v>
      </c>
      <c r="AA19" s="3">
        <v>4</v>
      </c>
      <c r="AB19" s="3">
        <v>4</v>
      </c>
      <c r="AC19" s="3">
        <v>5</v>
      </c>
      <c r="AD19" s="3">
        <v>4</v>
      </c>
      <c r="AE19" s="3">
        <v>4</v>
      </c>
      <c r="AF19" s="3">
        <v>4</v>
      </c>
      <c r="AG19" s="3">
        <v>5</v>
      </c>
      <c r="AH19" s="3">
        <v>5</v>
      </c>
      <c r="BG19" s="3">
        <f>SUM(C19:BF19)</f>
        <v>152</v>
      </c>
      <c r="BH19" s="3">
        <f>COUNT(C19:BF19)</f>
        <v>32</v>
      </c>
      <c r="BI19" s="4">
        <f>SUM(BG19/BH19)</f>
        <v>4.75</v>
      </c>
      <c r="BJ19" s="3">
        <f t="shared" si="7"/>
        <v>8</v>
      </c>
      <c r="BK19" s="3">
        <f t="shared" si="8"/>
        <v>23</v>
      </c>
      <c r="BL19" s="3">
        <f>SUM(BJ19:BK19)</f>
        <v>31</v>
      </c>
      <c r="BM19" s="5">
        <f>SUM(BL19/BH19)*100/1</f>
        <v>96.875</v>
      </c>
    </row>
    <row r="20" spans="1:65" ht="30">
      <c r="A20" s="56" t="s">
        <v>77</v>
      </c>
      <c r="B20" s="57" t="s">
        <v>70</v>
      </c>
      <c r="C20" s="3">
        <v>3</v>
      </c>
      <c r="D20" s="3">
        <v>5</v>
      </c>
      <c r="E20" s="3">
        <v>5</v>
      </c>
      <c r="F20" s="3">
        <v>5</v>
      </c>
      <c r="G20" s="3">
        <v>5</v>
      </c>
      <c r="H20" s="3">
        <v>5</v>
      </c>
      <c r="I20" s="3">
        <v>4</v>
      </c>
      <c r="J20" s="3">
        <v>5</v>
      </c>
      <c r="K20" s="3">
        <v>4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  <c r="Q20" s="3">
        <v>5</v>
      </c>
      <c r="R20" s="3">
        <v>5</v>
      </c>
      <c r="S20" s="3">
        <v>5</v>
      </c>
      <c r="T20" s="3">
        <v>4</v>
      </c>
      <c r="U20" s="3">
        <v>5</v>
      </c>
      <c r="V20" s="3">
        <v>5</v>
      </c>
      <c r="W20" s="3">
        <v>4</v>
      </c>
      <c r="X20" s="3">
        <v>4</v>
      </c>
      <c r="Y20" s="3">
        <v>5</v>
      </c>
      <c r="Z20" s="3">
        <v>5</v>
      </c>
      <c r="AA20" s="3">
        <v>4</v>
      </c>
      <c r="AB20" s="3">
        <v>5</v>
      </c>
      <c r="AC20" s="3">
        <v>5</v>
      </c>
      <c r="AD20" s="3">
        <v>4</v>
      </c>
      <c r="AE20" s="3">
        <v>5</v>
      </c>
      <c r="AF20" s="3">
        <v>4</v>
      </c>
      <c r="AG20" s="3">
        <v>4</v>
      </c>
      <c r="AH20" s="3">
        <v>5</v>
      </c>
      <c r="BG20" s="3">
        <f t="shared" si="2"/>
        <v>149</v>
      </c>
      <c r="BH20" s="3">
        <f t="shared" si="3"/>
        <v>32</v>
      </c>
      <c r="BI20" s="4">
        <f t="shared" si="4"/>
        <v>4.65625</v>
      </c>
      <c r="BJ20" s="3">
        <f t="shared" si="7"/>
        <v>9</v>
      </c>
      <c r="BK20" s="3">
        <f t="shared" si="8"/>
        <v>21</v>
      </c>
      <c r="BL20" s="3">
        <f t="shared" si="5"/>
        <v>30</v>
      </c>
      <c r="BM20" s="5">
        <f t="shared" si="6"/>
        <v>93.75</v>
      </c>
    </row>
    <row r="21" spans="1:65" ht="45">
      <c r="A21" s="56" t="s">
        <v>78</v>
      </c>
      <c r="B21" s="57" t="s">
        <v>79</v>
      </c>
      <c r="C21" s="3">
        <v>2</v>
      </c>
      <c r="D21" s="3">
        <v>5</v>
      </c>
      <c r="E21" s="3">
        <v>5</v>
      </c>
      <c r="G21" s="3">
        <v>5</v>
      </c>
      <c r="H21" s="3">
        <v>5</v>
      </c>
      <c r="I21" s="3">
        <v>5</v>
      </c>
      <c r="J21" s="3">
        <v>4</v>
      </c>
      <c r="K21" s="3">
        <v>4</v>
      </c>
      <c r="L21" s="3">
        <v>4</v>
      </c>
      <c r="M21" s="3">
        <v>5</v>
      </c>
      <c r="N21" s="3">
        <v>5</v>
      </c>
      <c r="O21" s="3">
        <v>5</v>
      </c>
      <c r="P21" s="3">
        <v>5</v>
      </c>
      <c r="Q21" s="3">
        <v>5</v>
      </c>
      <c r="R21" s="3">
        <v>5</v>
      </c>
      <c r="S21" s="3">
        <v>5</v>
      </c>
      <c r="T21" s="3">
        <v>4</v>
      </c>
      <c r="U21" s="3">
        <v>4</v>
      </c>
      <c r="V21" s="3">
        <v>5</v>
      </c>
      <c r="W21" s="3">
        <v>4</v>
      </c>
      <c r="X21" s="3">
        <v>4</v>
      </c>
      <c r="Y21" s="3">
        <v>4</v>
      </c>
      <c r="Z21" s="3">
        <v>4</v>
      </c>
      <c r="AA21" s="3">
        <v>4</v>
      </c>
      <c r="AB21" s="3">
        <v>5</v>
      </c>
      <c r="AC21" s="3">
        <v>3</v>
      </c>
      <c r="AD21" s="3">
        <v>2</v>
      </c>
      <c r="AE21" s="3">
        <v>3</v>
      </c>
      <c r="AF21" s="3">
        <v>4</v>
      </c>
      <c r="AG21" s="3">
        <v>4</v>
      </c>
      <c r="AH21" s="3">
        <v>5</v>
      </c>
      <c r="BG21" s="3">
        <f t="shared" si="2"/>
        <v>133</v>
      </c>
      <c r="BH21" s="3">
        <f t="shared" si="3"/>
        <v>31</v>
      </c>
      <c r="BI21" s="4">
        <f t="shared" si="4"/>
        <v>4.290322580645161</v>
      </c>
      <c r="BJ21" s="3">
        <f t="shared" si="7"/>
        <v>12</v>
      </c>
      <c r="BK21" s="3">
        <f t="shared" si="8"/>
        <v>14</v>
      </c>
      <c r="BL21" s="3">
        <f t="shared" si="5"/>
        <v>26</v>
      </c>
      <c r="BM21" s="5">
        <f t="shared" si="6"/>
        <v>83.87096774193549</v>
      </c>
    </row>
    <row r="22" spans="1:79" s="2" customFormat="1" ht="15.75" thickBot="1">
      <c r="A22" s="54"/>
      <c r="B22" s="5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4"/>
      <c r="BJ22" s="3"/>
      <c r="BK22" s="3"/>
      <c r="BL22" s="3"/>
      <c r="BM22" s="5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</row>
    <row r="23" spans="1:63" ht="15" customHeight="1">
      <c r="A23" s="91" t="s">
        <v>81</v>
      </c>
      <c r="B23" s="38"/>
      <c r="BJ23" s="3"/>
      <c r="BK23" s="3"/>
    </row>
    <row r="24" spans="1:65" ht="45">
      <c r="A24" s="56" t="s">
        <v>82</v>
      </c>
      <c r="B24" s="57" t="s">
        <v>83</v>
      </c>
      <c r="F24" s="3">
        <v>5</v>
      </c>
      <c r="G24" s="3">
        <v>5</v>
      </c>
      <c r="K24" s="3">
        <v>4</v>
      </c>
      <c r="M24" s="3">
        <v>5</v>
      </c>
      <c r="N24" s="3">
        <v>5</v>
      </c>
      <c r="R24" s="3">
        <v>5</v>
      </c>
      <c r="T24" s="3">
        <v>4</v>
      </c>
      <c r="U24" s="3">
        <v>4</v>
      </c>
      <c r="V24" s="3">
        <v>5</v>
      </c>
      <c r="W24" s="3">
        <v>5</v>
      </c>
      <c r="X24" s="3">
        <v>5</v>
      </c>
      <c r="Y24" s="3">
        <v>5</v>
      </c>
      <c r="AA24" s="3">
        <v>4</v>
      </c>
      <c r="AD24" s="3">
        <v>2</v>
      </c>
      <c r="AE24" s="3">
        <v>4</v>
      </c>
      <c r="AF24" s="3">
        <v>3</v>
      </c>
      <c r="AG24" s="3">
        <v>4</v>
      </c>
      <c r="AH24" s="3">
        <v>5</v>
      </c>
      <c r="BG24" s="3">
        <f t="shared" si="2"/>
        <v>79</v>
      </c>
      <c r="BH24" s="3">
        <f t="shared" si="3"/>
        <v>18</v>
      </c>
      <c r="BI24" s="4">
        <f t="shared" si="4"/>
        <v>4.388888888888889</v>
      </c>
      <c r="BJ24" s="3">
        <f aca="true" t="shared" si="9" ref="BJ24:BJ32">COUNTIF(C24:AG24,"4")</f>
        <v>6</v>
      </c>
      <c r="BK24" s="3">
        <f aca="true" t="shared" si="10" ref="BK24:BK32">COUNTIF(C24:AG24,"5")</f>
        <v>9</v>
      </c>
      <c r="BL24" s="3">
        <f t="shared" si="5"/>
        <v>15</v>
      </c>
      <c r="BM24" s="5">
        <f t="shared" si="6"/>
        <v>83.33333333333334</v>
      </c>
    </row>
    <row r="25" spans="1:65" ht="25.5">
      <c r="A25" s="54" t="s">
        <v>84</v>
      </c>
      <c r="B25" s="57" t="s">
        <v>85</v>
      </c>
      <c r="C25" s="3">
        <v>3</v>
      </c>
      <c r="D25" s="3">
        <v>5</v>
      </c>
      <c r="E25" s="3">
        <v>5</v>
      </c>
      <c r="F25" s="3">
        <v>5</v>
      </c>
      <c r="G25" s="3">
        <v>5</v>
      </c>
      <c r="H25" s="3">
        <v>4</v>
      </c>
      <c r="I25" s="3">
        <v>5</v>
      </c>
      <c r="J25" s="3">
        <v>5</v>
      </c>
      <c r="K25" s="3">
        <v>5</v>
      </c>
      <c r="L25" s="3">
        <v>4</v>
      </c>
      <c r="M25" s="3">
        <v>5</v>
      </c>
      <c r="N25" s="3">
        <v>5</v>
      </c>
      <c r="O25" s="3">
        <v>4</v>
      </c>
      <c r="P25" s="3">
        <v>5</v>
      </c>
      <c r="Q25" s="3">
        <v>5</v>
      </c>
      <c r="R25" s="3">
        <v>5</v>
      </c>
      <c r="S25" s="3">
        <v>5</v>
      </c>
      <c r="T25" s="3">
        <v>4</v>
      </c>
      <c r="U25" s="3">
        <v>4</v>
      </c>
      <c r="V25" s="3">
        <v>5</v>
      </c>
      <c r="W25" s="3">
        <v>5</v>
      </c>
      <c r="X25" s="3">
        <v>4</v>
      </c>
      <c r="Y25" s="3">
        <v>5</v>
      </c>
      <c r="Z25" s="3">
        <v>4</v>
      </c>
      <c r="AA25" s="3">
        <v>4</v>
      </c>
      <c r="AB25" s="3">
        <v>5</v>
      </c>
      <c r="AC25" s="3">
        <v>2</v>
      </c>
      <c r="AD25" s="3">
        <v>4</v>
      </c>
      <c r="AE25" s="3">
        <v>5</v>
      </c>
      <c r="AF25" s="3">
        <v>4</v>
      </c>
      <c r="AG25" s="3">
        <v>5</v>
      </c>
      <c r="AH25" s="3">
        <v>5</v>
      </c>
      <c r="BG25" s="3">
        <f t="shared" si="2"/>
        <v>145</v>
      </c>
      <c r="BH25" s="3">
        <f t="shared" si="3"/>
        <v>32</v>
      </c>
      <c r="BI25" s="4">
        <f t="shared" si="4"/>
        <v>4.53125</v>
      </c>
      <c r="BJ25" s="3">
        <f t="shared" si="9"/>
        <v>10</v>
      </c>
      <c r="BK25" s="3">
        <f t="shared" si="10"/>
        <v>19</v>
      </c>
      <c r="BL25" s="3">
        <f t="shared" si="5"/>
        <v>29</v>
      </c>
      <c r="BM25" s="5">
        <f t="shared" si="6"/>
        <v>90.625</v>
      </c>
    </row>
    <row r="26" spans="1:65" ht="30">
      <c r="A26" s="54" t="s">
        <v>86</v>
      </c>
      <c r="B26" s="57" t="s">
        <v>87</v>
      </c>
      <c r="C26" s="3">
        <v>2</v>
      </c>
      <c r="D26" s="3">
        <v>3</v>
      </c>
      <c r="E26" s="3">
        <v>5</v>
      </c>
      <c r="F26" s="3">
        <v>5</v>
      </c>
      <c r="G26" s="3">
        <v>4</v>
      </c>
      <c r="H26" s="3">
        <v>4</v>
      </c>
      <c r="I26" s="3">
        <v>5</v>
      </c>
      <c r="J26" s="3">
        <v>5</v>
      </c>
      <c r="K26" s="3">
        <v>4</v>
      </c>
      <c r="L26" s="3">
        <v>4</v>
      </c>
      <c r="M26" s="3">
        <v>5</v>
      </c>
      <c r="N26" s="3">
        <v>5</v>
      </c>
      <c r="O26" s="3">
        <v>5</v>
      </c>
      <c r="P26" s="3">
        <v>5</v>
      </c>
      <c r="Q26" s="3">
        <v>5</v>
      </c>
      <c r="R26" s="3">
        <v>5</v>
      </c>
      <c r="S26" s="3">
        <v>5</v>
      </c>
      <c r="T26" s="3">
        <v>4</v>
      </c>
      <c r="U26" s="3">
        <v>4</v>
      </c>
      <c r="V26" s="3">
        <v>4</v>
      </c>
      <c r="W26" s="3">
        <v>5</v>
      </c>
      <c r="Y26" s="3">
        <v>5</v>
      </c>
      <c r="Z26" s="3">
        <v>4</v>
      </c>
      <c r="AA26" s="3">
        <v>4</v>
      </c>
      <c r="AB26" s="3">
        <v>4</v>
      </c>
      <c r="AC26" s="3">
        <v>4</v>
      </c>
      <c r="AD26" s="3">
        <v>3</v>
      </c>
      <c r="AE26" s="3">
        <v>5</v>
      </c>
      <c r="AF26" s="3">
        <v>4</v>
      </c>
      <c r="AG26" s="3">
        <v>4</v>
      </c>
      <c r="AH26" s="3">
        <v>5</v>
      </c>
      <c r="BG26" s="3">
        <f t="shared" si="2"/>
        <v>135</v>
      </c>
      <c r="BH26" s="3">
        <f t="shared" si="3"/>
        <v>31</v>
      </c>
      <c r="BI26" s="4">
        <f t="shared" si="4"/>
        <v>4.354838709677419</v>
      </c>
      <c r="BJ26" s="3">
        <f t="shared" si="9"/>
        <v>13</v>
      </c>
      <c r="BK26" s="3">
        <f t="shared" si="10"/>
        <v>14</v>
      </c>
      <c r="BL26" s="3">
        <f t="shared" si="5"/>
        <v>27</v>
      </c>
      <c r="BM26" s="5">
        <f t="shared" si="6"/>
        <v>87.09677419354838</v>
      </c>
    </row>
    <row r="27" spans="1:65" ht="30">
      <c r="A27" s="54" t="s">
        <v>88</v>
      </c>
      <c r="B27" s="57" t="s">
        <v>89</v>
      </c>
      <c r="C27" s="3">
        <v>3</v>
      </c>
      <c r="D27" s="3">
        <v>5</v>
      </c>
      <c r="E27" s="3">
        <v>4</v>
      </c>
      <c r="F27" s="3">
        <v>5</v>
      </c>
      <c r="G27" s="3">
        <v>5</v>
      </c>
      <c r="H27" s="3">
        <v>4</v>
      </c>
      <c r="I27" s="3">
        <v>5</v>
      </c>
      <c r="J27" s="3">
        <v>5</v>
      </c>
      <c r="K27" s="3">
        <v>4</v>
      </c>
      <c r="L27" s="3">
        <v>5</v>
      </c>
      <c r="N27" s="3">
        <v>5</v>
      </c>
      <c r="O27" s="3">
        <v>4</v>
      </c>
      <c r="P27" s="3">
        <v>5</v>
      </c>
      <c r="Q27" s="3">
        <v>5</v>
      </c>
      <c r="R27" s="3">
        <v>5</v>
      </c>
      <c r="S27" s="3">
        <v>5</v>
      </c>
      <c r="T27" s="3">
        <v>4</v>
      </c>
      <c r="U27" s="3">
        <v>5</v>
      </c>
      <c r="V27" s="3">
        <v>5</v>
      </c>
      <c r="W27" s="3">
        <v>5</v>
      </c>
      <c r="X27" s="3">
        <v>5</v>
      </c>
      <c r="Y27" s="3">
        <v>5</v>
      </c>
      <c r="Z27" s="3">
        <v>5</v>
      </c>
      <c r="AA27" s="3">
        <v>4</v>
      </c>
      <c r="AB27" s="3">
        <v>5</v>
      </c>
      <c r="AC27" s="3">
        <v>4</v>
      </c>
      <c r="AD27" s="3">
        <v>3</v>
      </c>
      <c r="AE27" s="3">
        <v>4</v>
      </c>
      <c r="AF27" s="3">
        <v>3</v>
      </c>
      <c r="AG27" s="3">
        <v>5</v>
      </c>
      <c r="AH27" s="3">
        <v>5</v>
      </c>
      <c r="BG27" s="3">
        <f t="shared" si="2"/>
        <v>141</v>
      </c>
      <c r="BH27" s="3">
        <f t="shared" si="3"/>
        <v>31</v>
      </c>
      <c r="BI27" s="4">
        <f t="shared" si="4"/>
        <v>4.548387096774194</v>
      </c>
      <c r="BJ27" s="3">
        <f t="shared" si="9"/>
        <v>8</v>
      </c>
      <c r="BK27" s="3">
        <f t="shared" si="10"/>
        <v>19</v>
      </c>
      <c r="BL27" s="3">
        <f t="shared" si="5"/>
        <v>27</v>
      </c>
      <c r="BM27" s="5">
        <f t="shared" si="6"/>
        <v>87.09677419354838</v>
      </c>
    </row>
    <row r="28" spans="1:65" ht="30">
      <c r="A28" s="54" t="s">
        <v>90</v>
      </c>
      <c r="B28" s="57" t="s">
        <v>89</v>
      </c>
      <c r="C28" s="3">
        <v>3</v>
      </c>
      <c r="D28" s="3">
        <v>5</v>
      </c>
      <c r="E28" s="3">
        <v>4</v>
      </c>
      <c r="F28" s="3">
        <v>5</v>
      </c>
      <c r="G28" s="3">
        <v>5</v>
      </c>
      <c r="H28" s="3">
        <v>4</v>
      </c>
      <c r="I28" s="3">
        <v>5</v>
      </c>
      <c r="J28" s="3">
        <v>5</v>
      </c>
      <c r="K28" s="3">
        <v>4</v>
      </c>
      <c r="L28" s="3">
        <v>5</v>
      </c>
      <c r="N28" s="3">
        <v>5</v>
      </c>
      <c r="O28" s="3">
        <v>4</v>
      </c>
      <c r="P28" s="3">
        <v>5</v>
      </c>
      <c r="Q28" s="3">
        <v>5</v>
      </c>
      <c r="R28" s="3">
        <v>5</v>
      </c>
      <c r="S28" s="3">
        <v>5</v>
      </c>
      <c r="T28" s="3">
        <v>4</v>
      </c>
      <c r="U28" s="3">
        <v>4</v>
      </c>
      <c r="V28" s="3">
        <v>5</v>
      </c>
      <c r="W28" s="3">
        <v>5</v>
      </c>
      <c r="X28" s="3">
        <v>5</v>
      </c>
      <c r="Y28" s="3">
        <v>5</v>
      </c>
      <c r="Z28" s="3">
        <v>5</v>
      </c>
      <c r="AA28" s="3">
        <v>4</v>
      </c>
      <c r="AB28" s="3">
        <v>5</v>
      </c>
      <c r="AC28" s="3">
        <v>3</v>
      </c>
      <c r="AD28" s="3">
        <v>3</v>
      </c>
      <c r="AE28" s="3">
        <v>4</v>
      </c>
      <c r="AF28" s="3">
        <v>4</v>
      </c>
      <c r="AG28" s="3">
        <v>4</v>
      </c>
      <c r="AH28" s="3">
        <v>5</v>
      </c>
      <c r="BG28" s="3">
        <f t="shared" si="2"/>
        <v>139</v>
      </c>
      <c r="BH28" s="3">
        <f t="shared" si="3"/>
        <v>31</v>
      </c>
      <c r="BI28" s="4">
        <f t="shared" si="4"/>
        <v>4.483870967741935</v>
      </c>
      <c r="BJ28" s="3">
        <f t="shared" si="9"/>
        <v>10</v>
      </c>
      <c r="BK28" s="3">
        <f t="shared" si="10"/>
        <v>17</v>
      </c>
      <c r="BL28" s="3">
        <f t="shared" si="5"/>
        <v>27</v>
      </c>
      <c r="BM28" s="5">
        <f t="shared" si="6"/>
        <v>87.09677419354838</v>
      </c>
    </row>
    <row r="29" spans="1:65" ht="38.25">
      <c r="A29" s="18" t="s">
        <v>91</v>
      </c>
      <c r="B29" s="57" t="s">
        <v>92</v>
      </c>
      <c r="C29" s="3">
        <v>2</v>
      </c>
      <c r="D29" s="3">
        <v>4</v>
      </c>
      <c r="E29" s="3">
        <v>5</v>
      </c>
      <c r="G29" s="3">
        <v>5</v>
      </c>
      <c r="H29" s="3">
        <v>4</v>
      </c>
      <c r="I29" s="3">
        <v>4</v>
      </c>
      <c r="J29" s="3">
        <v>4</v>
      </c>
      <c r="K29" s="3">
        <v>4</v>
      </c>
      <c r="L29" s="3">
        <v>5</v>
      </c>
      <c r="N29" s="3">
        <v>5</v>
      </c>
      <c r="O29" s="3">
        <v>4</v>
      </c>
      <c r="P29" s="3">
        <v>5</v>
      </c>
      <c r="Q29" s="3">
        <v>5</v>
      </c>
      <c r="R29" s="3">
        <v>5</v>
      </c>
      <c r="S29" s="3">
        <v>5</v>
      </c>
      <c r="T29" s="3">
        <v>4</v>
      </c>
      <c r="U29" s="3">
        <v>4</v>
      </c>
      <c r="V29" s="3">
        <v>5</v>
      </c>
      <c r="W29" s="3">
        <v>4</v>
      </c>
      <c r="X29" s="3">
        <v>4</v>
      </c>
      <c r="Y29" s="3">
        <v>5</v>
      </c>
      <c r="Z29" s="3">
        <v>5</v>
      </c>
      <c r="AA29" s="3">
        <v>4</v>
      </c>
      <c r="AB29" s="3">
        <v>5</v>
      </c>
      <c r="AC29" s="3">
        <v>5</v>
      </c>
      <c r="AD29" s="3">
        <v>4</v>
      </c>
      <c r="AE29" s="3">
        <v>4</v>
      </c>
      <c r="AF29" s="3">
        <v>4</v>
      </c>
      <c r="AG29" s="3">
        <v>4</v>
      </c>
      <c r="AH29" s="3">
        <v>5</v>
      </c>
      <c r="BG29" s="3">
        <f t="shared" si="2"/>
        <v>132</v>
      </c>
      <c r="BH29" s="3">
        <f t="shared" si="3"/>
        <v>30</v>
      </c>
      <c r="BI29" s="4">
        <f t="shared" si="4"/>
        <v>4.4</v>
      </c>
      <c r="BJ29" s="3">
        <f t="shared" si="9"/>
        <v>15</v>
      </c>
      <c r="BK29" s="3">
        <f t="shared" si="10"/>
        <v>13</v>
      </c>
      <c r="BL29" s="3">
        <f t="shared" si="5"/>
        <v>28</v>
      </c>
      <c r="BM29" s="5">
        <f t="shared" si="6"/>
        <v>93.33333333333333</v>
      </c>
    </row>
    <row r="30" spans="1:65" ht="30">
      <c r="A30" s="54" t="s">
        <v>93</v>
      </c>
      <c r="B30" s="57" t="s">
        <v>94</v>
      </c>
      <c r="D30" s="3">
        <v>4</v>
      </c>
      <c r="E30" s="3">
        <v>5</v>
      </c>
      <c r="F30" s="3">
        <v>5</v>
      </c>
      <c r="G30" s="3">
        <v>5</v>
      </c>
      <c r="H30" s="3">
        <v>4</v>
      </c>
      <c r="I30" s="3">
        <v>5</v>
      </c>
      <c r="J30" s="3">
        <v>4</v>
      </c>
      <c r="K30" s="3">
        <v>3</v>
      </c>
      <c r="L30" s="3">
        <v>5</v>
      </c>
      <c r="N30" s="3">
        <v>5</v>
      </c>
      <c r="O30" s="3">
        <v>5</v>
      </c>
      <c r="P30" s="3">
        <v>5</v>
      </c>
      <c r="Q30" s="3">
        <v>5</v>
      </c>
      <c r="S30" s="3">
        <v>5</v>
      </c>
      <c r="T30" s="3">
        <v>4</v>
      </c>
      <c r="U30" s="3">
        <v>4</v>
      </c>
      <c r="V30" s="3">
        <v>5</v>
      </c>
      <c r="W30" s="3">
        <v>5</v>
      </c>
      <c r="X30" s="3">
        <v>4</v>
      </c>
      <c r="Y30" s="3">
        <v>5</v>
      </c>
      <c r="Z30" s="3">
        <v>5</v>
      </c>
      <c r="AA30" s="3">
        <v>4</v>
      </c>
      <c r="AB30" s="3">
        <v>4</v>
      </c>
      <c r="AC30" s="3">
        <v>5</v>
      </c>
      <c r="AD30" s="3">
        <v>4</v>
      </c>
      <c r="AF30" s="3">
        <v>4</v>
      </c>
      <c r="AG30" s="3">
        <v>4</v>
      </c>
      <c r="AH30" s="3">
        <v>5</v>
      </c>
      <c r="BG30" s="3">
        <f>SUM(C30:BF30)</f>
        <v>127</v>
      </c>
      <c r="BH30" s="3">
        <f>COUNT(C30:BF30)</f>
        <v>28</v>
      </c>
      <c r="BI30" s="4">
        <f>SUM(BG30/BH30)</f>
        <v>4.535714285714286</v>
      </c>
      <c r="BJ30" s="3">
        <f>COUNTIF(C30:AG30,"4")</f>
        <v>11</v>
      </c>
      <c r="BK30" s="3">
        <f>COUNTIF(C30:AG30,"5")</f>
        <v>15</v>
      </c>
      <c r="BL30" s="3">
        <f>SUM(BJ30:BK30)</f>
        <v>26</v>
      </c>
      <c r="BM30" s="5">
        <f>SUM(BL30/BH30)*100/1</f>
        <v>92.85714285714286</v>
      </c>
    </row>
    <row r="31" spans="1:79" s="2" customFormat="1" ht="30.75" thickBot="1">
      <c r="A31" s="18" t="s">
        <v>95</v>
      </c>
      <c r="B31" s="57" t="s">
        <v>96</v>
      </c>
      <c r="C31" s="3">
        <v>3</v>
      </c>
      <c r="D31" s="3">
        <v>4</v>
      </c>
      <c r="E31" s="3">
        <v>5</v>
      </c>
      <c r="F31" s="3">
        <v>5</v>
      </c>
      <c r="G31" s="3">
        <v>5</v>
      </c>
      <c r="H31" s="3">
        <v>4</v>
      </c>
      <c r="I31" s="3">
        <v>5</v>
      </c>
      <c r="J31" s="3">
        <v>5</v>
      </c>
      <c r="K31" s="3">
        <v>5</v>
      </c>
      <c r="L31" s="3">
        <v>5</v>
      </c>
      <c r="M31" s="3"/>
      <c r="N31" s="3">
        <v>4</v>
      </c>
      <c r="O31" s="3">
        <v>5</v>
      </c>
      <c r="P31" s="3">
        <v>5</v>
      </c>
      <c r="Q31" s="3">
        <v>5</v>
      </c>
      <c r="R31" s="3"/>
      <c r="S31" s="3">
        <v>5</v>
      </c>
      <c r="T31" s="3">
        <v>4</v>
      </c>
      <c r="U31" s="3">
        <v>5</v>
      </c>
      <c r="V31" s="3">
        <v>5</v>
      </c>
      <c r="W31" s="3">
        <v>5</v>
      </c>
      <c r="X31" s="3">
        <v>5</v>
      </c>
      <c r="Y31" s="3"/>
      <c r="Z31" s="3">
        <v>5</v>
      </c>
      <c r="AA31" s="3">
        <v>4</v>
      </c>
      <c r="AB31" s="3">
        <v>4</v>
      </c>
      <c r="AC31" s="3">
        <v>5</v>
      </c>
      <c r="AD31" s="3">
        <v>3</v>
      </c>
      <c r="AE31" s="3"/>
      <c r="AF31" s="3">
        <v>4</v>
      </c>
      <c r="AG31" s="3">
        <v>5</v>
      </c>
      <c r="AH31" s="3">
        <v>5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>
        <f t="shared" si="2"/>
        <v>129</v>
      </c>
      <c r="BH31" s="3">
        <f t="shared" si="3"/>
        <v>28</v>
      </c>
      <c r="BI31" s="4">
        <f t="shared" si="4"/>
        <v>4.607142857142857</v>
      </c>
      <c r="BJ31" s="3">
        <f t="shared" si="9"/>
        <v>7</v>
      </c>
      <c r="BK31" s="3">
        <f t="shared" si="10"/>
        <v>18</v>
      </c>
      <c r="BL31" s="3">
        <f t="shared" si="5"/>
        <v>25</v>
      </c>
      <c r="BM31" s="5">
        <f t="shared" si="6"/>
        <v>89.28571428571429</v>
      </c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65" ht="45">
      <c r="A32" s="54" t="s">
        <v>97</v>
      </c>
      <c r="B32" s="57" t="s">
        <v>64</v>
      </c>
      <c r="C32" s="3">
        <v>4</v>
      </c>
      <c r="D32" s="3">
        <v>4</v>
      </c>
      <c r="F32" s="3">
        <v>5</v>
      </c>
      <c r="G32" s="3">
        <v>5</v>
      </c>
      <c r="H32" s="3">
        <v>4</v>
      </c>
      <c r="I32" s="3">
        <v>5</v>
      </c>
      <c r="K32" s="3">
        <v>4</v>
      </c>
      <c r="L32" s="3">
        <v>5</v>
      </c>
      <c r="N32" s="3">
        <v>5</v>
      </c>
      <c r="O32" s="3">
        <v>5</v>
      </c>
      <c r="P32" s="3">
        <v>5</v>
      </c>
      <c r="Q32" s="3">
        <v>5</v>
      </c>
      <c r="S32" s="3">
        <v>5</v>
      </c>
      <c r="T32" s="3">
        <v>4</v>
      </c>
      <c r="U32" s="3">
        <v>5</v>
      </c>
      <c r="V32" s="3">
        <v>5</v>
      </c>
      <c r="W32" s="3">
        <v>5</v>
      </c>
      <c r="X32" s="3">
        <v>5</v>
      </c>
      <c r="Z32" s="3">
        <v>5</v>
      </c>
      <c r="AA32" s="3">
        <v>4</v>
      </c>
      <c r="AB32" s="3">
        <v>5</v>
      </c>
      <c r="AC32" s="3">
        <v>5</v>
      </c>
      <c r="AD32" s="3">
        <v>4</v>
      </c>
      <c r="AE32" s="3">
        <v>5</v>
      </c>
      <c r="AF32" s="3">
        <v>4</v>
      </c>
      <c r="AG32" s="3">
        <v>5</v>
      </c>
      <c r="BG32" s="3">
        <f t="shared" si="2"/>
        <v>122</v>
      </c>
      <c r="BH32" s="3">
        <f t="shared" si="3"/>
        <v>26</v>
      </c>
      <c r="BI32" s="4">
        <f t="shared" si="4"/>
        <v>4.6923076923076925</v>
      </c>
      <c r="BJ32" s="3">
        <f t="shared" si="9"/>
        <v>8</v>
      </c>
      <c r="BK32" s="3">
        <f t="shared" si="10"/>
        <v>18</v>
      </c>
      <c r="BL32" s="3">
        <f t="shared" si="5"/>
        <v>26</v>
      </c>
      <c r="BM32" s="5">
        <f t="shared" si="6"/>
        <v>100</v>
      </c>
    </row>
    <row r="33" spans="1:63" ht="15">
      <c r="A33" s="58"/>
      <c r="B33" s="59"/>
      <c r="BJ33" s="3"/>
      <c r="BK33" s="3"/>
    </row>
    <row r="34" spans="1:63" ht="12.75">
      <c r="A34" s="55" t="s">
        <v>28</v>
      </c>
      <c r="B34" s="55"/>
      <c r="BJ34" s="3"/>
      <c r="BK34" s="3"/>
    </row>
    <row r="35" spans="1:65" ht="15">
      <c r="A35" s="101" t="s">
        <v>29</v>
      </c>
      <c r="B35" s="102"/>
      <c r="C35" s="3">
        <v>3</v>
      </c>
      <c r="D35" s="3">
        <v>4</v>
      </c>
      <c r="E35" s="3">
        <v>5</v>
      </c>
      <c r="F35" s="3">
        <v>5</v>
      </c>
      <c r="G35" s="3">
        <v>5</v>
      </c>
      <c r="H35" s="3">
        <v>5</v>
      </c>
      <c r="I35" s="3">
        <v>5</v>
      </c>
      <c r="J35" s="3">
        <v>5</v>
      </c>
      <c r="K35" s="3">
        <v>4</v>
      </c>
      <c r="L35" s="3">
        <v>5</v>
      </c>
      <c r="N35" s="3">
        <v>5</v>
      </c>
      <c r="O35" s="3">
        <v>4</v>
      </c>
      <c r="P35" s="3">
        <v>5</v>
      </c>
      <c r="Q35" s="3">
        <v>5</v>
      </c>
      <c r="R35" s="3">
        <v>5</v>
      </c>
      <c r="S35" s="3">
        <v>5</v>
      </c>
      <c r="T35" s="3">
        <v>4</v>
      </c>
      <c r="U35" s="3">
        <v>5</v>
      </c>
      <c r="V35" s="3">
        <v>5</v>
      </c>
      <c r="W35" s="3">
        <v>5</v>
      </c>
      <c r="X35" s="3">
        <v>5</v>
      </c>
      <c r="Y35" s="3">
        <v>5</v>
      </c>
      <c r="Z35" s="3">
        <v>5</v>
      </c>
      <c r="AA35" s="3">
        <v>4</v>
      </c>
      <c r="AB35" s="3">
        <v>5</v>
      </c>
      <c r="AC35" s="3">
        <v>5</v>
      </c>
      <c r="AD35" s="3">
        <v>3</v>
      </c>
      <c r="AE35" s="3">
        <v>4</v>
      </c>
      <c r="AF35" s="3">
        <v>3</v>
      </c>
      <c r="AG35" s="3">
        <v>5</v>
      </c>
      <c r="AH35" s="3">
        <v>5</v>
      </c>
      <c r="BG35" s="3">
        <f t="shared" si="2"/>
        <v>143</v>
      </c>
      <c r="BH35" s="3">
        <f t="shared" si="3"/>
        <v>31</v>
      </c>
      <c r="BI35" s="4">
        <f t="shared" si="4"/>
        <v>4.612903225806452</v>
      </c>
      <c r="BJ35" s="3">
        <f>COUNTIF(C35:AG35,"4")</f>
        <v>6</v>
      </c>
      <c r="BK35" s="3">
        <f>COUNTIF(C35:AG35,"5")</f>
        <v>21</v>
      </c>
      <c r="BL35" s="3">
        <f t="shared" si="5"/>
        <v>27</v>
      </c>
      <c r="BM35" s="5">
        <f t="shared" si="6"/>
        <v>87.09677419354838</v>
      </c>
    </row>
    <row r="36" spans="1:65" ht="15">
      <c r="A36" s="101" t="s">
        <v>30</v>
      </c>
      <c r="B36" s="102"/>
      <c r="C36" s="3">
        <v>3</v>
      </c>
      <c r="D36" s="3">
        <v>4</v>
      </c>
      <c r="E36" s="3">
        <v>4</v>
      </c>
      <c r="F36" s="3">
        <v>5</v>
      </c>
      <c r="G36" s="3">
        <v>5</v>
      </c>
      <c r="H36" s="3">
        <v>5</v>
      </c>
      <c r="I36" s="3">
        <v>5</v>
      </c>
      <c r="J36" s="3">
        <v>5</v>
      </c>
      <c r="K36" s="3">
        <v>4</v>
      </c>
      <c r="L36" s="3">
        <v>5</v>
      </c>
      <c r="N36" s="3">
        <v>5</v>
      </c>
      <c r="O36" s="3">
        <v>4</v>
      </c>
      <c r="P36" s="3">
        <v>5</v>
      </c>
      <c r="Q36" s="3">
        <v>5</v>
      </c>
      <c r="R36" s="3">
        <v>5</v>
      </c>
      <c r="S36" s="3">
        <v>5</v>
      </c>
      <c r="T36" s="3">
        <v>4</v>
      </c>
      <c r="U36" s="3">
        <v>5</v>
      </c>
      <c r="V36" s="3">
        <v>5</v>
      </c>
      <c r="W36" s="3">
        <v>5</v>
      </c>
      <c r="X36" s="3">
        <v>5</v>
      </c>
      <c r="Y36" s="3">
        <v>5</v>
      </c>
      <c r="Z36" s="3">
        <v>5</v>
      </c>
      <c r="AA36" s="3">
        <v>4</v>
      </c>
      <c r="AB36" s="3">
        <v>5</v>
      </c>
      <c r="AD36" s="3">
        <v>3</v>
      </c>
      <c r="AE36" s="3">
        <v>4</v>
      </c>
      <c r="AF36" s="3">
        <v>3</v>
      </c>
      <c r="AG36" s="3">
        <v>5</v>
      </c>
      <c r="AH36" s="3">
        <v>5</v>
      </c>
      <c r="BG36" s="3">
        <f t="shared" si="2"/>
        <v>137</v>
      </c>
      <c r="BH36" s="3">
        <f t="shared" si="3"/>
        <v>30</v>
      </c>
      <c r="BI36" s="4">
        <f t="shared" si="4"/>
        <v>4.566666666666666</v>
      </c>
      <c r="BJ36" s="3">
        <f>COUNTIF(C36:AG36,"4")</f>
        <v>7</v>
      </c>
      <c r="BK36" s="3">
        <f>COUNTIF(C36:AG36,"5")</f>
        <v>19</v>
      </c>
      <c r="BL36" s="3">
        <f t="shared" si="5"/>
        <v>26</v>
      </c>
      <c r="BM36" s="5">
        <f t="shared" si="6"/>
        <v>86.66666666666667</v>
      </c>
    </row>
    <row r="37" spans="1:63" ht="15">
      <c r="A37" s="58"/>
      <c r="B37" s="59"/>
      <c r="BJ37" s="3"/>
      <c r="BK37" s="3"/>
    </row>
    <row r="38" spans="1:63" ht="12.75">
      <c r="A38" s="55" t="s">
        <v>31</v>
      </c>
      <c r="B38" s="55"/>
      <c r="BJ38" s="3"/>
      <c r="BK38" s="3"/>
    </row>
    <row r="39" spans="1:65" ht="15">
      <c r="A39" s="103" t="s">
        <v>1</v>
      </c>
      <c r="B39" s="104"/>
      <c r="BG39" s="3">
        <f t="shared" si="2"/>
        <v>0</v>
      </c>
      <c r="BH39" s="3">
        <f t="shared" si="3"/>
        <v>0</v>
      </c>
      <c r="BI39" s="4" t="e">
        <f t="shared" si="4"/>
        <v>#DIV/0!</v>
      </c>
      <c r="BJ39" s="3">
        <f>COUNTIF(C39:AG39,"4")</f>
        <v>0</v>
      </c>
      <c r="BK39" s="3">
        <f>COUNTIF(C39:AG39,"5")</f>
        <v>0</v>
      </c>
      <c r="BL39" s="3">
        <f t="shared" si="5"/>
        <v>0</v>
      </c>
      <c r="BM39" s="5" t="e">
        <f t="shared" si="6"/>
        <v>#DIV/0!</v>
      </c>
    </row>
    <row r="40" spans="1:65" ht="15">
      <c r="A40" s="103" t="s">
        <v>2</v>
      </c>
      <c r="B40" s="104"/>
      <c r="BG40" s="3">
        <f t="shared" si="2"/>
        <v>0</v>
      </c>
      <c r="BH40" s="3">
        <f t="shared" si="3"/>
        <v>0</v>
      </c>
      <c r="BI40" s="4" t="e">
        <f t="shared" si="4"/>
        <v>#DIV/0!</v>
      </c>
      <c r="BJ40" s="3">
        <f>COUNTIF(C40:AG40,"4")</f>
        <v>0</v>
      </c>
      <c r="BK40" s="3">
        <f>COUNTIF(C40:AG40,"5")</f>
        <v>0</v>
      </c>
      <c r="BL40" s="3">
        <f t="shared" si="5"/>
        <v>0</v>
      </c>
      <c r="BM40" s="5" t="e">
        <f t="shared" si="6"/>
        <v>#DIV/0!</v>
      </c>
    </row>
    <row r="41" spans="1:63" ht="12.75">
      <c r="A41" s="105"/>
      <c r="B41" s="105"/>
      <c r="BJ41" s="3"/>
      <c r="BK41" s="3"/>
    </row>
    <row r="42" spans="1:63" ht="12.75">
      <c r="A42" s="55" t="s">
        <v>32</v>
      </c>
      <c r="B42" s="55"/>
      <c r="BJ42" s="3"/>
      <c r="BK42" s="3"/>
    </row>
    <row r="43" spans="1:65" ht="15.75">
      <c r="A43" s="96" t="s">
        <v>33</v>
      </c>
      <c r="B43" s="97"/>
      <c r="C43" s="3">
        <v>3</v>
      </c>
      <c r="D43" s="3">
        <v>5</v>
      </c>
      <c r="E43" s="3">
        <v>5</v>
      </c>
      <c r="G43" s="3">
        <v>5</v>
      </c>
      <c r="H43" s="3">
        <v>5</v>
      </c>
      <c r="I43" s="3">
        <v>5</v>
      </c>
      <c r="J43" s="3">
        <v>5</v>
      </c>
      <c r="K43" s="3">
        <v>5</v>
      </c>
      <c r="L43" s="3">
        <v>5</v>
      </c>
      <c r="N43" s="3">
        <v>5</v>
      </c>
      <c r="O43" s="3">
        <v>4</v>
      </c>
      <c r="P43" s="3">
        <v>5</v>
      </c>
      <c r="Q43" s="3">
        <v>5</v>
      </c>
      <c r="R43" s="3">
        <v>4</v>
      </c>
      <c r="S43" s="3">
        <v>5</v>
      </c>
      <c r="T43" s="3">
        <v>4</v>
      </c>
      <c r="U43" s="3">
        <v>4</v>
      </c>
      <c r="V43" s="3">
        <v>5</v>
      </c>
      <c r="W43" s="3">
        <v>5</v>
      </c>
      <c r="X43" s="3">
        <v>5</v>
      </c>
      <c r="Y43" s="3">
        <v>5</v>
      </c>
      <c r="Z43" s="3">
        <v>5</v>
      </c>
      <c r="AA43" s="3">
        <v>4</v>
      </c>
      <c r="AB43" s="3">
        <v>4</v>
      </c>
      <c r="AC43" s="3">
        <v>5</v>
      </c>
      <c r="AD43" s="3">
        <v>3</v>
      </c>
      <c r="AF43" s="3">
        <v>4</v>
      </c>
      <c r="AG43" s="3">
        <v>4</v>
      </c>
      <c r="AH43" s="3">
        <v>5</v>
      </c>
      <c r="BG43" s="3">
        <f t="shared" si="2"/>
        <v>133</v>
      </c>
      <c r="BH43" s="3">
        <f t="shared" si="3"/>
        <v>29</v>
      </c>
      <c r="BI43" s="4">
        <f t="shared" si="4"/>
        <v>4.586206896551724</v>
      </c>
      <c r="BJ43" s="3">
        <f aca="true" t="shared" si="11" ref="BJ43:BJ51">COUNTIF(C43:AG43,"4")</f>
        <v>8</v>
      </c>
      <c r="BK43" s="3">
        <f aca="true" t="shared" si="12" ref="BK43:BK51">COUNTIF(C43:AG43,"5")</f>
        <v>18</v>
      </c>
      <c r="BL43" s="3">
        <f t="shared" si="5"/>
        <v>26</v>
      </c>
      <c r="BM43" s="5">
        <f t="shared" si="6"/>
        <v>89.65517241379311</v>
      </c>
    </row>
    <row r="44" spans="1:65" ht="16.5" customHeight="1">
      <c r="A44" s="85" t="s">
        <v>20</v>
      </c>
      <c r="B44" s="86"/>
      <c r="C44" s="3">
        <v>3</v>
      </c>
      <c r="D44" s="3">
        <v>5</v>
      </c>
      <c r="E44" s="3">
        <v>5</v>
      </c>
      <c r="G44" s="3">
        <v>5</v>
      </c>
      <c r="H44" s="3">
        <v>5</v>
      </c>
      <c r="I44" s="3">
        <v>5</v>
      </c>
      <c r="J44" s="3">
        <v>5</v>
      </c>
      <c r="K44" s="3">
        <v>5</v>
      </c>
      <c r="L44" s="3">
        <v>5</v>
      </c>
      <c r="N44" s="3">
        <v>5</v>
      </c>
      <c r="O44" s="3">
        <v>4</v>
      </c>
      <c r="P44" s="3">
        <v>5</v>
      </c>
      <c r="Q44" s="3">
        <v>5</v>
      </c>
      <c r="R44" s="3">
        <v>4</v>
      </c>
      <c r="S44" s="3">
        <v>5</v>
      </c>
      <c r="T44" s="3">
        <v>4</v>
      </c>
      <c r="U44" s="3">
        <v>4</v>
      </c>
      <c r="V44" s="3">
        <v>5</v>
      </c>
      <c r="W44" s="3">
        <v>5</v>
      </c>
      <c r="X44" s="3">
        <v>5</v>
      </c>
      <c r="Y44" s="3">
        <v>5</v>
      </c>
      <c r="Z44" s="3">
        <v>5</v>
      </c>
      <c r="AA44" s="3">
        <v>4</v>
      </c>
      <c r="AB44" s="3">
        <v>4</v>
      </c>
      <c r="AC44" s="3">
        <v>5</v>
      </c>
      <c r="AD44" s="3">
        <v>3</v>
      </c>
      <c r="AE44" s="3">
        <v>4</v>
      </c>
      <c r="AF44" s="3">
        <v>4</v>
      </c>
      <c r="AG44" s="3">
        <v>4</v>
      </c>
      <c r="AH44" s="3">
        <v>5</v>
      </c>
      <c r="BG44" s="3">
        <f t="shared" si="2"/>
        <v>137</v>
      </c>
      <c r="BH44" s="3">
        <f t="shared" si="3"/>
        <v>30</v>
      </c>
      <c r="BI44" s="4">
        <f t="shared" si="4"/>
        <v>4.566666666666666</v>
      </c>
      <c r="BJ44" s="3">
        <f t="shared" si="11"/>
        <v>9</v>
      </c>
      <c r="BK44" s="3">
        <f t="shared" si="12"/>
        <v>18</v>
      </c>
      <c r="BL44" s="3">
        <f t="shared" si="5"/>
        <v>27</v>
      </c>
      <c r="BM44" s="5">
        <f t="shared" si="6"/>
        <v>90</v>
      </c>
    </row>
    <row r="45" spans="1:65" ht="16.5" customHeight="1">
      <c r="A45" s="96" t="s">
        <v>21</v>
      </c>
      <c r="B45" s="97"/>
      <c r="C45" s="3">
        <v>3</v>
      </c>
      <c r="D45" s="3">
        <v>5</v>
      </c>
      <c r="E45" s="3">
        <v>5</v>
      </c>
      <c r="G45" s="3">
        <v>5</v>
      </c>
      <c r="H45" s="3">
        <v>5</v>
      </c>
      <c r="I45" s="3">
        <v>5</v>
      </c>
      <c r="J45" s="3">
        <v>5</v>
      </c>
      <c r="K45" s="3">
        <v>5</v>
      </c>
      <c r="L45" s="3">
        <v>5</v>
      </c>
      <c r="N45" s="3">
        <v>5</v>
      </c>
      <c r="O45" s="3">
        <v>3</v>
      </c>
      <c r="P45" s="3">
        <v>5</v>
      </c>
      <c r="Q45" s="3">
        <v>5</v>
      </c>
      <c r="R45" s="3">
        <v>4</v>
      </c>
      <c r="S45" s="3">
        <v>5</v>
      </c>
      <c r="T45" s="3">
        <v>4</v>
      </c>
      <c r="U45" s="3">
        <v>5</v>
      </c>
      <c r="V45" s="3">
        <v>4</v>
      </c>
      <c r="W45" s="3">
        <v>5</v>
      </c>
      <c r="X45" s="3">
        <v>5</v>
      </c>
      <c r="Y45" s="3">
        <v>5</v>
      </c>
      <c r="Z45" s="3">
        <v>5</v>
      </c>
      <c r="AA45" s="3">
        <v>4</v>
      </c>
      <c r="AB45" s="3">
        <v>5</v>
      </c>
      <c r="AC45" s="3">
        <v>5</v>
      </c>
      <c r="AD45" s="3">
        <v>4</v>
      </c>
      <c r="AE45" s="3">
        <v>5</v>
      </c>
      <c r="AF45" s="3">
        <v>3</v>
      </c>
      <c r="AG45" s="3">
        <v>4</v>
      </c>
      <c r="AH45" s="3">
        <v>5</v>
      </c>
      <c r="BG45" s="3">
        <f t="shared" si="2"/>
        <v>138</v>
      </c>
      <c r="BH45" s="3">
        <f t="shared" si="3"/>
        <v>30</v>
      </c>
      <c r="BI45" s="4">
        <f t="shared" si="4"/>
        <v>4.6</v>
      </c>
      <c r="BJ45" s="3">
        <f t="shared" si="11"/>
        <v>6</v>
      </c>
      <c r="BK45" s="3">
        <f t="shared" si="12"/>
        <v>20</v>
      </c>
      <c r="BL45" s="3">
        <f t="shared" si="5"/>
        <v>26</v>
      </c>
      <c r="BM45" s="5">
        <f t="shared" si="6"/>
        <v>86.66666666666667</v>
      </c>
    </row>
    <row r="46" spans="1:65" ht="15.75">
      <c r="A46" s="98" t="s">
        <v>23</v>
      </c>
      <c r="B46" s="99"/>
      <c r="C46" s="3">
        <v>3</v>
      </c>
      <c r="D46" s="3">
        <v>5</v>
      </c>
      <c r="E46" s="3">
        <v>5</v>
      </c>
      <c r="G46" s="3">
        <v>5</v>
      </c>
      <c r="H46" s="3">
        <v>5</v>
      </c>
      <c r="I46" s="3">
        <v>5</v>
      </c>
      <c r="J46" s="3">
        <v>4</v>
      </c>
      <c r="K46" s="3">
        <v>4</v>
      </c>
      <c r="L46" s="3">
        <v>5</v>
      </c>
      <c r="N46" s="3">
        <v>4</v>
      </c>
      <c r="O46" s="3">
        <v>4</v>
      </c>
      <c r="P46" s="3">
        <v>5</v>
      </c>
      <c r="Q46" s="3">
        <v>5</v>
      </c>
      <c r="R46" s="3">
        <v>4</v>
      </c>
      <c r="S46" s="3">
        <v>5</v>
      </c>
      <c r="T46" s="3">
        <v>4</v>
      </c>
      <c r="U46" s="3">
        <v>5</v>
      </c>
      <c r="V46" s="3">
        <v>4</v>
      </c>
      <c r="W46" s="3">
        <v>5</v>
      </c>
      <c r="X46" s="3">
        <v>5</v>
      </c>
      <c r="Y46" s="3">
        <v>5</v>
      </c>
      <c r="Z46" s="3">
        <v>4</v>
      </c>
      <c r="AA46" s="3">
        <v>4</v>
      </c>
      <c r="AB46" s="3">
        <v>5</v>
      </c>
      <c r="AC46" s="3">
        <v>3</v>
      </c>
      <c r="AD46" s="3">
        <v>3</v>
      </c>
      <c r="AE46" s="3">
        <v>5</v>
      </c>
      <c r="AF46" s="3">
        <v>4</v>
      </c>
      <c r="AG46" s="3">
        <v>5</v>
      </c>
      <c r="AH46" s="3">
        <v>5</v>
      </c>
      <c r="BG46" s="3">
        <f t="shared" si="2"/>
        <v>134</v>
      </c>
      <c r="BH46" s="3">
        <f t="shared" si="3"/>
        <v>30</v>
      </c>
      <c r="BI46" s="4">
        <f t="shared" si="4"/>
        <v>4.466666666666667</v>
      </c>
      <c r="BJ46" s="3">
        <f t="shared" si="11"/>
        <v>10</v>
      </c>
      <c r="BK46" s="3">
        <f t="shared" si="12"/>
        <v>16</v>
      </c>
      <c r="BL46" s="3">
        <f t="shared" si="5"/>
        <v>26</v>
      </c>
      <c r="BM46" s="5">
        <f t="shared" si="6"/>
        <v>86.66666666666667</v>
      </c>
    </row>
    <row r="47" spans="1:65" ht="15.75">
      <c r="A47" s="98" t="s">
        <v>24</v>
      </c>
      <c r="B47" s="99"/>
      <c r="C47" s="3">
        <v>2</v>
      </c>
      <c r="D47" s="3">
        <v>5</v>
      </c>
      <c r="E47" s="3">
        <v>4</v>
      </c>
      <c r="F47" s="3">
        <v>5</v>
      </c>
      <c r="G47" s="3">
        <v>5</v>
      </c>
      <c r="H47" s="3">
        <v>5</v>
      </c>
      <c r="I47" s="3">
        <v>5</v>
      </c>
      <c r="J47" s="3">
        <v>5</v>
      </c>
      <c r="K47" s="3">
        <v>4</v>
      </c>
      <c r="L47" s="3">
        <v>5</v>
      </c>
      <c r="N47" s="3">
        <v>4</v>
      </c>
      <c r="P47" s="3">
        <v>5</v>
      </c>
      <c r="Q47" s="3">
        <v>5</v>
      </c>
      <c r="R47" s="3">
        <v>5</v>
      </c>
      <c r="S47" s="3">
        <v>5</v>
      </c>
      <c r="T47" s="3">
        <v>4</v>
      </c>
      <c r="U47" s="3">
        <v>5</v>
      </c>
      <c r="V47" s="3">
        <v>4</v>
      </c>
      <c r="W47" s="3">
        <v>5</v>
      </c>
      <c r="X47" s="3">
        <v>5</v>
      </c>
      <c r="Y47" s="3">
        <v>5</v>
      </c>
      <c r="Z47" s="3">
        <v>5</v>
      </c>
      <c r="AA47" s="3">
        <v>4</v>
      </c>
      <c r="AB47" s="3">
        <v>4</v>
      </c>
      <c r="AC47" s="3">
        <v>5</v>
      </c>
      <c r="AD47" s="3">
        <v>3</v>
      </c>
      <c r="AG47" s="3">
        <v>5</v>
      </c>
      <c r="AH47" s="3">
        <v>4</v>
      </c>
      <c r="BG47" s="3">
        <f t="shared" si="2"/>
        <v>127</v>
      </c>
      <c r="BH47" s="3">
        <f t="shared" si="3"/>
        <v>28</v>
      </c>
      <c r="BI47" s="4">
        <f t="shared" si="4"/>
        <v>4.535714285714286</v>
      </c>
      <c r="BJ47" s="3">
        <f t="shared" si="11"/>
        <v>7</v>
      </c>
      <c r="BK47" s="3">
        <f t="shared" si="12"/>
        <v>18</v>
      </c>
      <c r="BL47" s="3">
        <f t="shared" si="5"/>
        <v>25</v>
      </c>
      <c r="BM47" s="5">
        <f t="shared" si="6"/>
        <v>89.28571428571429</v>
      </c>
    </row>
    <row r="48" spans="1:65" ht="15.75">
      <c r="A48" s="98" t="s">
        <v>34</v>
      </c>
      <c r="B48" s="99"/>
      <c r="D48" s="3">
        <v>5</v>
      </c>
      <c r="E48" s="3">
        <v>5</v>
      </c>
      <c r="G48" s="3">
        <v>5</v>
      </c>
      <c r="H48" s="3">
        <v>5</v>
      </c>
      <c r="I48" s="3">
        <v>4</v>
      </c>
      <c r="J48" s="3">
        <v>5</v>
      </c>
      <c r="K48" s="3">
        <v>4</v>
      </c>
      <c r="L48" s="3">
        <v>5</v>
      </c>
      <c r="N48" s="3">
        <v>5</v>
      </c>
      <c r="O48" s="3">
        <v>2</v>
      </c>
      <c r="P48" s="3">
        <v>5</v>
      </c>
      <c r="Q48" s="3">
        <v>5</v>
      </c>
      <c r="R48" s="3">
        <v>5</v>
      </c>
      <c r="S48" s="3">
        <v>5</v>
      </c>
      <c r="T48" s="3">
        <v>4</v>
      </c>
      <c r="U48" s="3">
        <v>5</v>
      </c>
      <c r="V48" s="3">
        <v>4</v>
      </c>
      <c r="W48" s="3">
        <v>5</v>
      </c>
      <c r="X48" s="3">
        <v>5</v>
      </c>
      <c r="Y48" s="3">
        <v>5</v>
      </c>
      <c r="Z48" s="3">
        <v>5</v>
      </c>
      <c r="AA48" s="3">
        <v>4</v>
      </c>
      <c r="AB48" s="3">
        <v>5</v>
      </c>
      <c r="AC48" s="3">
        <v>5</v>
      </c>
      <c r="AD48" s="3">
        <v>3</v>
      </c>
      <c r="AE48" s="3">
        <v>5</v>
      </c>
      <c r="AF48" s="3">
        <v>3</v>
      </c>
      <c r="AG48" s="3">
        <v>4</v>
      </c>
      <c r="AH48" s="3">
        <v>4</v>
      </c>
      <c r="BG48" s="3">
        <f t="shared" si="2"/>
        <v>131</v>
      </c>
      <c r="BH48" s="3">
        <f t="shared" si="3"/>
        <v>29</v>
      </c>
      <c r="BI48" s="4">
        <f t="shared" si="4"/>
        <v>4.517241379310345</v>
      </c>
      <c r="BJ48" s="3">
        <f t="shared" si="11"/>
        <v>6</v>
      </c>
      <c r="BK48" s="3">
        <f t="shared" si="12"/>
        <v>19</v>
      </c>
      <c r="BL48" s="3">
        <f t="shared" si="5"/>
        <v>25</v>
      </c>
      <c r="BM48" s="5">
        <f t="shared" si="6"/>
        <v>86.20689655172413</v>
      </c>
    </row>
    <row r="49" spans="1:65" ht="15.75">
      <c r="A49" s="98" t="s">
        <v>98</v>
      </c>
      <c r="B49" s="99"/>
      <c r="C49" s="3">
        <v>3</v>
      </c>
      <c r="D49" s="3">
        <v>5</v>
      </c>
      <c r="E49" s="3">
        <v>5</v>
      </c>
      <c r="G49" s="3">
        <v>5</v>
      </c>
      <c r="H49" s="3">
        <v>5</v>
      </c>
      <c r="I49" s="3">
        <v>5</v>
      </c>
      <c r="J49" s="3">
        <v>5</v>
      </c>
      <c r="K49" s="3">
        <v>5</v>
      </c>
      <c r="L49" s="3">
        <v>5</v>
      </c>
      <c r="N49" s="3">
        <v>5</v>
      </c>
      <c r="O49" s="3">
        <v>3</v>
      </c>
      <c r="P49" s="3">
        <v>5</v>
      </c>
      <c r="Q49" s="3">
        <v>5</v>
      </c>
      <c r="R49" s="3">
        <v>4</v>
      </c>
      <c r="S49" s="3">
        <v>5</v>
      </c>
      <c r="T49" s="3">
        <v>4</v>
      </c>
      <c r="U49" s="3">
        <v>5</v>
      </c>
      <c r="V49" s="3">
        <v>4</v>
      </c>
      <c r="W49" s="3">
        <v>5</v>
      </c>
      <c r="X49" s="3">
        <v>5</v>
      </c>
      <c r="Y49" s="3">
        <v>5</v>
      </c>
      <c r="Z49" s="3">
        <v>5</v>
      </c>
      <c r="AA49" s="3">
        <v>4</v>
      </c>
      <c r="AB49" s="3">
        <v>5</v>
      </c>
      <c r="AC49" s="3">
        <v>5</v>
      </c>
      <c r="AD49" s="3">
        <v>3</v>
      </c>
      <c r="AE49" s="3">
        <v>5</v>
      </c>
      <c r="AF49" s="3">
        <v>3</v>
      </c>
      <c r="AG49" s="3">
        <v>4</v>
      </c>
      <c r="AH49" s="3">
        <v>4</v>
      </c>
      <c r="BG49" s="3">
        <f t="shared" si="2"/>
        <v>136</v>
      </c>
      <c r="BH49" s="3">
        <f t="shared" si="3"/>
        <v>30</v>
      </c>
      <c r="BI49" s="4">
        <f t="shared" si="4"/>
        <v>4.533333333333333</v>
      </c>
      <c r="BJ49" s="3">
        <f t="shared" si="11"/>
        <v>5</v>
      </c>
      <c r="BK49" s="3">
        <f t="shared" si="12"/>
        <v>20</v>
      </c>
      <c r="BL49" s="3">
        <f t="shared" si="5"/>
        <v>25</v>
      </c>
      <c r="BM49" s="5">
        <f t="shared" si="6"/>
        <v>83.33333333333334</v>
      </c>
    </row>
    <row r="50" spans="1:65" ht="12.75">
      <c r="A50" s="92" t="s">
        <v>25</v>
      </c>
      <c r="B50" s="93"/>
      <c r="C50" s="3">
        <v>3</v>
      </c>
      <c r="D50" s="3">
        <v>5</v>
      </c>
      <c r="E50" s="3">
        <v>5</v>
      </c>
      <c r="G50" s="3">
        <v>5</v>
      </c>
      <c r="H50" s="3">
        <v>5</v>
      </c>
      <c r="I50" s="3">
        <v>5</v>
      </c>
      <c r="J50" s="3">
        <v>5</v>
      </c>
      <c r="K50" s="3">
        <v>5</v>
      </c>
      <c r="L50" s="3">
        <v>5</v>
      </c>
      <c r="N50" s="3">
        <v>5</v>
      </c>
      <c r="O50" s="3">
        <v>4</v>
      </c>
      <c r="P50" s="3">
        <v>5</v>
      </c>
      <c r="Q50" s="3">
        <v>5</v>
      </c>
      <c r="R50" s="3">
        <v>5</v>
      </c>
      <c r="S50" s="3">
        <v>5</v>
      </c>
      <c r="T50" s="3">
        <v>4</v>
      </c>
      <c r="U50" s="3">
        <v>5</v>
      </c>
      <c r="V50" s="3">
        <v>5</v>
      </c>
      <c r="W50" s="3">
        <v>5</v>
      </c>
      <c r="X50" s="3">
        <v>5</v>
      </c>
      <c r="Y50" s="3">
        <v>5</v>
      </c>
      <c r="Z50" s="3">
        <v>5</v>
      </c>
      <c r="AA50" s="3">
        <v>4</v>
      </c>
      <c r="AB50" s="3">
        <v>5</v>
      </c>
      <c r="AC50" s="3">
        <v>5</v>
      </c>
      <c r="AD50" s="3">
        <v>3</v>
      </c>
      <c r="AE50" s="3">
        <v>5</v>
      </c>
      <c r="AF50" s="3">
        <v>4</v>
      </c>
      <c r="AG50" s="3">
        <v>5</v>
      </c>
      <c r="AH50" s="3">
        <v>5</v>
      </c>
      <c r="BG50" s="3">
        <f t="shared" si="2"/>
        <v>142</v>
      </c>
      <c r="BH50" s="3">
        <f t="shared" si="3"/>
        <v>30</v>
      </c>
      <c r="BI50" s="4">
        <f t="shared" si="4"/>
        <v>4.733333333333333</v>
      </c>
      <c r="BJ50" s="3">
        <f t="shared" si="11"/>
        <v>4</v>
      </c>
      <c r="BK50" s="3">
        <f t="shared" si="12"/>
        <v>23</v>
      </c>
      <c r="BL50" s="3">
        <f t="shared" si="5"/>
        <v>27</v>
      </c>
      <c r="BM50" s="5">
        <f t="shared" si="6"/>
        <v>90</v>
      </c>
    </row>
    <row r="51" spans="1:65" ht="12.75">
      <c r="A51" s="94" t="s">
        <v>22</v>
      </c>
      <c r="B51" s="95"/>
      <c r="C51" s="3">
        <v>4</v>
      </c>
      <c r="D51" s="3">
        <v>5</v>
      </c>
      <c r="E51" s="3">
        <v>5</v>
      </c>
      <c r="F51" s="3">
        <v>5</v>
      </c>
      <c r="G51" s="3">
        <v>5</v>
      </c>
      <c r="H51" s="3">
        <v>5</v>
      </c>
      <c r="I51" s="3">
        <v>5</v>
      </c>
      <c r="J51" s="3">
        <v>5</v>
      </c>
      <c r="K51" s="3">
        <v>5</v>
      </c>
      <c r="L51" s="3">
        <v>5</v>
      </c>
      <c r="N51" s="3">
        <v>5</v>
      </c>
      <c r="O51" s="3">
        <v>4</v>
      </c>
      <c r="P51" s="3">
        <v>5</v>
      </c>
      <c r="Q51" s="3">
        <v>5</v>
      </c>
      <c r="R51" s="3">
        <v>5</v>
      </c>
      <c r="S51" s="3">
        <v>5</v>
      </c>
      <c r="T51" s="3">
        <v>4</v>
      </c>
      <c r="U51" s="3">
        <v>5</v>
      </c>
      <c r="V51" s="3">
        <v>5</v>
      </c>
      <c r="W51" s="3">
        <v>5</v>
      </c>
      <c r="X51" s="3">
        <v>5</v>
      </c>
      <c r="Y51" s="3">
        <v>5</v>
      </c>
      <c r="Z51" s="3">
        <v>5</v>
      </c>
      <c r="AA51" s="3">
        <v>4</v>
      </c>
      <c r="AB51" s="3">
        <v>5</v>
      </c>
      <c r="AC51" s="3">
        <v>5</v>
      </c>
      <c r="AD51" s="3">
        <v>4</v>
      </c>
      <c r="AE51" s="3">
        <v>4</v>
      </c>
      <c r="AF51" s="3">
        <v>3</v>
      </c>
      <c r="AG51" s="3">
        <v>5</v>
      </c>
      <c r="AH51" s="3">
        <v>5</v>
      </c>
      <c r="BG51" s="3">
        <f t="shared" si="2"/>
        <v>147</v>
      </c>
      <c r="BH51" s="3">
        <f t="shared" si="3"/>
        <v>31</v>
      </c>
      <c r="BI51" s="4">
        <f t="shared" si="4"/>
        <v>4.741935483870968</v>
      </c>
      <c r="BJ51" s="3">
        <f t="shared" si="11"/>
        <v>6</v>
      </c>
      <c r="BK51" s="3">
        <f t="shared" si="12"/>
        <v>23</v>
      </c>
      <c r="BL51" s="3">
        <f t="shared" si="5"/>
        <v>29</v>
      </c>
      <c r="BM51" s="5">
        <f t="shared" si="6"/>
        <v>93.54838709677419</v>
      </c>
    </row>
    <row r="52" spans="1:63" ht="15">
      <c r="A52" s="18"/>
      <c r="B52" s="18"/>
      <c r="BJ52" s="3"/>
      <c r="BK52" s="3"/>
    </row>
    <row r="53" spans="1:63" ht="12.75">
      <c r="A53" s="55" t="s">
        <v>35</v>
      </c>
      <c r="B53" s="55"/>
      <c r="BJ53" s="3"/>
      <c r="BK53" s="3"/>
    </row>
    <row r="54" spans="1:63" ht="15">
      <c r="A54" s="18" t="s">
        <v>36</v>
      </c>
      <c r="B54" s="18" t="s">
        <v>42</v>
      </c>
      <c r="C54" s="3">
        <v>1</v>
      </c>
      <c r="E54" s="3">
        <v>1</v>
      </c>
      <c r="F54" s="3">
        <v>1</v>
      </c>
      <c r="G54" s="3">
        <v>1</v>
      </c>
      <c r="H54" s="3">
        <v>1</v>
      </c>
      <c r="I54" s="3">
        <v>1</v>
      </c>
      <c r="J54" s="3">
        <v>1</v>
      </c>
      <c r="K54" s="3">
        <v>1</v>
      </c>
      <c r="L54" s="3">
        <v>1</v>
      </c>
      <c r="N54" s="3">
        <v>1</v>
      </c>
      <c r="P54" s="3">
        <v>1</v>
      </c>
      <c r="Q54" s="3">
        <v>1</v>
      </c>
      <c r="R54" s="3">
        <v>1</v>
      </c>
      <c r="S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>
        <v>1</v>
      </c>
      <c r="AE54" s="3">
        <v>1</v>
      </c>
      <c r="AF54" s="3">
        <v>1</v>
      </c>
      <c r="AG54" s="3">
        <v>1</v>
      </c>
      <c r="AH54" s="3">
        <v>1</v>
      </c>
      <c r="BG54" s="3">
        <f t="shared" si="2"/>
        <v>28</v>
      </c>
      <c r="BJ54" s="3"/>
      <c r="BK54" s="3"/>
    </row>
    <row r="55" spans="1:63" ht="15">
      <c r="A55" s="60"/>
      <c r="B55" s="60" t="s">
        <v>41</v>
      </c>
      <c r="O55" s="3">
        <v>1</v>
      </c>
      <c r="BG55" s="3">
        <f t="shared" si="2"/>
        <v>1</v>
      </c>
      <c r="BJ55" s="3"/>
      <c r="BK55" s="3"/>
    </row>
    <row r="56" spans="1:63" ht="15">
      <c r="A56" s="18" t="s">
        <v>37</v>
      </c>
      <c r="B56" s="18" t="s">
        <v>42</v>
      </c>
      <c r="C56" s="3">
        <v>1</v>
      </c>
      <c r="D56" s="3">
        <v>1</v>
      </c>
      <c r="E56" s="3">
        <v>1</v>
      </c>
      <c r="G56" s="3">
        <v>1</v>
      </c>
      <c r="H56" s="3">
        <v>1</v>
      </c>
      <c r="I56" s="3">
        <v>1</v>
      </c>
      <c r="J56" s="3">
        <v>1</v>
      </c>
      <c r="K56" s="3">
        <v>1</v>
      </c>
      <c r="L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>
        <v>1</v>
      </c>
      <c r="AE56" s="3">
        <v>1</v>
      </c>
      <c r="AF56" s="3">
        <v>1</v>
      </c>
      <c r="AG56" s="3">
        <v>1</v>
      </c>
      <c r="AH56" s="3">
        <v>1</v>
      </c>
      <c r="BG56" s="3">
        <f t="shared" si="2"/>
        <v>29</v>
      </c>
      <c r="BJ56" s="3"/>
      <c r="BK56" s="3"/>
    </row>
    <row r="57" spans="1:63" ht="15">
      <c r="A57" s="60"/>
      <c r="B57" s="60" t="s">
        <v>41</v>
      </c>
      <c r="BG57" s="3">
        <f t="shared" si="2"/>
        <v>0</v>
      </c>
      <c r="BJ57" s="3"/>
      <c r="BK57" s="3"/>
    </row>
    <row r="58" spans="1:63" ht="30">
      <c r="A58" s="18" t="s">
        <v>38</v>
      </c>
      <c r="B58" s="18" t="s">
        <v>42</v>
      </c>
      <c r="C58" s="3">
        <v>1</v>
      </c>
      <c r="E58" s="3">
        <v>1</v>
      </c>
      <c r="G58" s="3">
        <v>1</v>
      </c>
      <c r="J58" s="3">
        <v>1</v>
      </c>
      <c r="L58" s="3">
        <v>1</v>
      </c>
      <c r="N58" s="3">
        <v>1</v>
      </c>
      <c r="O58" s="3">
        <v>1</v>
      </c>
      <c r="P58" s="3">
        <v>1</v>
      </c>
      <c r="R58" s="3">
        <v>1</v>
      </c>
      <c r="S58" s="3">
        <v>1</v>
      </c>
      <c r="U58" s="3">
        <v>1</v>
      </c>
      <c r="V58" s="3">
        <v>1</v>
      </c>
      <c r="W58" s="3">
        <v>1</v>
      </c>
      <c r="Y58" s="3">
        <v>1</v>
      </c>
      <c r="AB58" s="3">
        <v>1</v>
      </c>
      <c r="AE58" s="3">
        <v>1</v>
      </c>
      <c r="AF58" s="3">
        <v>1</v>
      </c>
      <c r="AG58" s="3">
        <v>1</v>
      </c>
      <c r="AH58" s="3">
        <v>1</v>
      </c>
      <c r="BG58" s="3">
        <f t="shared" si="2"/>
        <v>19</v>
      </c>
      <c r="BJ58" s="3"/>
      <c r="BK58" s="3"/>
    </row>
    <row r="59" spans="1:63" ht="15">
      <c r="A59" s="60"/>
      <c r="B59" s="60" t="s">
        <v>41</v>
      </c>
      <c r="X59" s="3">
        <v>1</v>
      </c>
      <c r="Z59" s="3">
        <v>1</v>
      </c>
      <c r="AA59" s="3">
        <v>1</v>
      </c>
      <c r="AD59" s="3">
        <v>1</v>
      </c>
      <c r="BG59" s="3">
        <f t="shared" si="2"/>
        <v>4</v>
      </c>
      <c r="BJ59" s="3"/>
      <c r="BK59" s="3"/>
    </row>
    <row r="60" spans="1:63" ht="15" customHeight="1">
      <c r="A60" s="18" t="s">
        <v>39</v>
      </c>
      <c r="B60" s="18" t="s">
        <v>42</v>
      </c>
      <c r="N60" s="3">
        <v>1</v>
      </c>
      <c r="S60" s="3">
        <v>1</v>
      </c>
      <c r="V60" s="3">
        <v>1</v>
      </c>
      <c r="Y60" s="3">
        <v>1</v>
      </c>
      <c r="Z60" s="3">
        <v>1</v>
      </c>
      <c r="AE60" s="3">
        <v>1</v>
      </c>
      <c r="AF60" s="3">
        <v>1</v>
      </c>
      <c r="AG60" s="3">
        <v>1</v>
      </c>
      <c r="AH60" s="3">
        <v>1</v>
      </c>
      <c r="BG60" s="3">
        <f t="shared" si="2"/>
        <v>9</v>
      </c>
      <c r="BJ60" s="3"/>
      <c r="BK60" s="3"/>
    </row>
    <row r="61" spans="1:63" ht="15">
      <c r="A61" s="18"/>
      <c r="B61" s="60" t="s">
        <v>41</v>
      </c>
      <c r="P61" s="3">
        <v>1</v>
      </c>
      <c r="W61" s="3">
        <v>1</v>
      </c>
      <c r="X61" s="3">
        <v>1</v>
      </c>
      <c r="AB61" s="3">
        <v>1</v>
      </c>
      <c r="AC61" s="3">
        <v>1</v>
      </c>
      <c r="AD61" s="3">
        <v>1</v>
      </c>
      <c r="BG61" s="3">
        <f t="shared" si="2"/>
        <v>6</v>
      </c>
      <c r="BJ61" s="3"/>
      <c r="BK61" s="3"/>
    </row>
  </sheetData>
  <sheetProtection/>
  <mergeCells count="14">
    <mergeCell ref="A3:B3"/>
    <mergeCell ref="A35:B35"/>
    <mergeCell ref="A36:B36"/>
    <mergeCell ref="A39:B39"/>
    <mergeCell ref="A40:B40"/>
    <mergeCell ref="A41:B41"/>
    <mergeCell ref="A50:B50"/>
    <mergeCell ref="A51:B51"/>
    <mergeCell ref="A43:B43"/>
    <mergeCell ref="A45:B45"/>
    <mergeCell ref="A46:B46"/>
    <mergeCell ref="A47:B47"/>
    <mergeCell ref="A48:B48"/>
    <mergeCell ref="A49:B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37" sqref="F37"/>
    </sheetView>
  </sheetViews>
  <sheetFormatPr defaultColWidth="9.140625" defaultRowHeight="12.75"/>
  <cols>
    <col min="1" max="1" width="59.57421875" style="18" customWidth="1"/>
    <col min="2" max="2" width="64.7109375" style="18" bestFit="1" customWidth="1"/>
    <col min="3" max="3" width="14.00390625" style="26" bestFit="1" customWidth="1"/>
    <col min="4" max="4" width="16.8515625" style="26" bestFit="1" customWidth="1"/>
    <col min="5" max="5" width="16.57421875" style="26" customWidth="1"/>
    <col min="6" max="6" width="16.421875" style="16" bestFit="1" customWidth="1"/>
    <col min="7" max="10" width="9.140625" style="12" customWidth="1"/>
    <col min="11" max="16384" width="9.140625" style="11" customWidth="1"/>
  </cols>
  <sheetData>
    <row r="1" spans="1:10" s="9" customFormat="1" ht="23.25" customHeight="1">
      <c r="A1" s="128" t="s">
        <v>47</v>
      </c>
      <c r="B1" s="128"/>
      <c r="C1" s="24"/>
      <c r="D1" s="24"/>
      <c r="E1" s="24"/>
      <c r="F1" s="8"/>
      <c r="G1" s="7"/>
      <c r="H1" s="7"/>
      <c r="I1" s="7"/>
      <c r="J1" s="7"/>
    </row>
    <row r="2" spans="1:10" s="9" customFormat="1" ht="24" thickBot="1">
      <c r="A2" s="128" t="s">
        <v>15</v>
      </c>
      <c r="B2" s="131"/>
      <c r="C2" s="24"/>
      <c r="D2" s="24"/>
      <c r="E2" s="24"/>
      <c r="F2" s="8"/>
      <c r="G2" s="7"/>
      <c r="H2" s="7"/>
      <c r="I2" s="7"/>
      <c r="J2" s="7"/>
    </row>
    <row r="3" spans="1:7" ht="30" customHeight="1" thickBot="1">
      <c r="A3" s="10" t="s">
        <v>48</v>
      </c>
      <c r="C3" s="113" t="s">
        <v>46</v>
      </c>
      <c r="D3" s="114"/>
      <c r="E3" s="114"/>
      <c r="F3" s="115"/>
      <c r="G3" s="43"/>
    </row>
    <row r="4" spans="1:7" ht="24.75" customHeight="1" thickBot="1">
      <c r="A4" s="17"/>
      <c r="B4" s="19" t="s">
        <v>13</v>
      </c>
      <c r="C4" s="116">
        <v>32</v>
      </c>
      <c r="D4" s="117"/>
      <c r="E4" s="117"/>
      <c r="F4" s="118"/>
      <c r="G4" s="43"/>
    </row>
    <row r="5" spans="1:7" ht="24.75" customHeight="1" thickBot="1">
      <c r="A5" s="17"/>
      <c r="B5" s="19" t="s">
        <v>26</v>
      </c>
      <c r="C5" s="116">
        <v>77</v>
      </c>
      <c r="D5" s="117"/>
      <c r="E5" s="117"/>
      <c r="F5" s="118"/>
      <c r="G5" s="43"/>
    </row>
    <row r="6" spans="1:10" ht="24.75" customHeight="1" thickBot="1">
      <c r="A6" s="32"/>
      <c r="B6" s="19" t="s">
        <v>27</v>
      </c>
      <c r="C6" s="110">
        <f>SUM(C4/C5)</f>
        <v>0.4155844155844156</v>
      </c>
      <c r="D6" s="111"/>
      <c r="E6" s="111"/>
      <c r="F6" s="112"/>
      <c r="G6" s="43"/>
      <c r="H6" s="81"/>
      <c r="I6" s="81"/>
      <c r="J6" s="81"/>
    </row>
    <row r="7" spans="1:7" ht="51.75" customHeight="1" thickBot="1">
      <c r="A7" s="129"/>
      <c r="B7" s="130"/>
      <c r="C7" s="25" t="s">
        <v>11</v>
      </c>
      <c r="D7" s="25" t="s">
        <v>12</v>
      </c>
      <c r="E7" s="25" t="s">
        <v>14</v>
      </c>
      <c r="F7" s="13" t="s">
        <v>4</v>
      </c>
      <c r="G7" s="43"/>
    </row>
    <row r="8" spans="1:10" s="15" customFormat="1" ht="24.75" customHeight="1" thickBot="1">
      <c r="A8" s="106" t="s">
        <v>54</v>
      </c>
      <c r="B8" s="106"/>
      <c r="C8" s="20"/>
      <c r="D8" s="20"/>
      <c r="E8" s="20"/>
      <c r="F8" s="20"/>
      <c r="G8" s="44"/>
      <c r="H8" s="14"/>
      <c r="I8" s="14"/>
      <c r="J8" s="14"/>
    </row>
    <row r="9" spans="1:7" ht="45">
      <c r="A9" s="87" t="s">
        <v>49</v>
      </c>
      <c r="B9" s="88" t="s">
        <v>40</v>
      </c>
      <c r="C9" s="31">
        <f>SUM(Spanish!BG4)</f>
        <v>116</v>
      </c>
      <c r="D9" s="34">
        <f>SUM(Spanish!BH4)</f>
        <v>26</v>
      </c>
      <c r="E9" s="34">
        <f>SUM(Spanish!BL4)</f>
        <v>24</v>
      </c>
      <c r="F9" s="35">
        <f aca="true" t="shared" si="0" ref="F9:F14">SUM(C9/D9)</f>
        <v>4.461538461538462</v>
      </c>
      <c r="G9" s="43"/>
    </row>
    <row r="10" spans="1:7" ht="18">
      <c r="A10" s="89" t="s">
        <v>50</v>
      </c>
      <c r="B10" s="90" t="s">
        <v>51</v>
      </c>
      <c r="C10" s="31">
        <f>SUM(Spanish!BG5)</f>
        <v>118</v>
      </c>
      <c r="D10" s="34">
        <f>SUM(Spanish!BH5)</f>
        <v>26</v>
      </c>
      <c r="E10" s="34">
        <f>SUM(Spanish!BL5)</f>
        <v>24</v>
      </c>
      <c r="F10" s="35">
        <f t="shared" si="0"/>
        <v>4.538461538461538</v>
      </c>
      <c r="G10" s="43"/>
    </row>
    <row r="11" spans="1:7" ht="30">
      <c r="A11" s="18" t="s">
        <v>52</v>
      </c>
      <c r="B11" s="90" t="s">
        <v>53</v>
      </c>
      <c r="C11" s="31">
        <f>SUM(Spanish!BG6)</f>
        <v>112</v>
      </c>
      <c r="D11" s="34">
        <f>SUM(Spanish!BH6)</f>
        <v>26</v>
      </c>
      <c r="E11" s="34">
        <f>SUM(Spanish!BL6)</f>
        <v>23</v>
      </c>
      <c r="F11" s="35">
        <f t="shared" si="0"/>
        <v>4.3076923076923075</v>
      </c>
      <c r="G11" s="43"/>
    </row>
    <row r="12" spans="1:7" ht="30">
      <c r="A12" s="89" t="s">
        <v>55</v>
      </c>
      <c r="B12" s="90" t="s">
        <v>56</v>
      </c>
      <c r="C12" s="31">
        <f>SUM(Spanish!BG7)</f>
        <v>120</v>
      </c>
      <c r="D12" s="34">
        <f>SUM(Spanish!BH7)</f>
        <v>26</v>
      </c>
      <c r="E12" s="34">
        <f>SUM(Spanish!BL7)</f>
        <v>25</v>
      </c>
      <c r="F12" s="35">
        <f t="shared" si="0"/>
        <v>4.615384615384615</v>
      </c>
      <c r="G12" s="43"/>
    </row>
    <row r="13" spans="1:7" ht="30">
      <c r="A13" s="89" t="s">
        <v>57</v>
      </c>
      <c r="B13" s="90" t="s">
        <v>58</v>
      </c>
      <c r="C13" s="31">
        <f>SUM(Spanish!BG8)</f>
        <v>127</v>
      </c>
      <c r="D13" s="34">
        <f>SUM(Spanish!BH8)</f>
        <v>27</v>
      </c>
      <c r="E13" s="34">
        <f>SUM(Spanish!BL8)</f>
        <v>25</v>
      </c>
      <c r="F13" s="35">
        <f t="shared" si="0"/>
        <v>4.703703703703703</v>
      </c>
      <c r="G13" s="43"/>
    </row>
    <row r="14" spans="1:7" ht="26.25" thickBot="1">
      <c r="A14" s="89" t="s">
        <v>59</v>
      </c>
      <c r="B14" s="90" t="s">
        <v>60</v>
      </c>
      <c r="C14" s="31">
        <f>SUM(Spanish!BG9)</f>
        <v>108</v>
      </c>
      <c r="D14" s="34">
        <f>SUM(Spanish!BH9)</f>
        <v>26</v>
      </c>
      <c r="E14" s="34">
        <f>SUM(Spanish!BL9)</f>
        <v>20</v>
      </c>
      <c r="F14" s="35">
        <f t="shared" si="0"/>
        <v>4.153846153846154</v>
      </c>
      <c r="G14" s="43"/>
    </row>
    <row r="15" spans="1:10" s="70" customFormat="1" ht="24.75" customHeight="1" thickBot="1">
      <c r="A15" s="109" t="s">
        <v>7</v>
      </c>
      <c r="B15" s="109"/>
      <c r="C15" s="66">
        <f>SUM(C9:C14)</f>
        <v>701</v>
      </c>
      <c r="D15" s="66">
        <f>SUM(D9:D14)</f>
        <v>157</v>
      </c>
      <c r="E15" s="66">
        <f>SUM(E9:E14)</f>
        <v>141</v>
      </c>
      <c r="F15" s="67">
        <f>SUM(C15/D15)</f>
        <v>4.464968152866242</v>
      </c>
      <c r="G15" s="68"/>
      <c r="H15" s="69"/>
      <c r="I15" s="69"/>
      <c r="J15" s="69"/>
    </row>
    <row r="16" spans="1:10" s="15" customFormat="1" ht="24.75" customHeight="1">
      <c r="A16" s="37" t="s">
        <v>80</v>
      </c>
      <c r="B16" s="38"/>
      <c r="C16" s="38"/>
      <c r="D16" s="38"/>
      <c r="E16" s="38"/>
      <c r="F16" s="38"/>
      <c r="G16" s="44"/>
      <c r="H16" s="14"/>
      <c r="I16" s="14"/>
      <c r="J16" s="14"/>
    </row>
    <row r="17" spans="1:7" ht="30">
      <c r="A17" s="54" t="s">
        <v>61</v>
      </c>
      <c r="B17" s="59" t="s">
        <v>62</v>
      </c>
      <c r="C17" s="21">
        <f>SUM(Spanish!BG12)</f>
        <v>103</v>
      </c>
      <c r="D17" s="33">
        <f>SUM(Spanish!BH12)</f>
        <v>22</v>
      </c>
      <c r="E17" s="33">
        <f>SUM(Spanish!BL12)</f>
        <v>20</v>
      </c>
      <c r="F17" s="35">
        <f aca="true" t="shared" si="1" ref="F17:F27">SUM(C17/D17)</f>
        <v>4.681818181818182</v>
      </c>
      <c r="G17" s="43"/>
    </row>
    <row r="18" spans="1:7" ht="18">
      <c r="A18" s="54" t="s">
        <v>63</v>
      </c>
      <c r="B18" s="59" t="s">
        <v>64</v>
      </c>
      <c r="C18" s="21">
        <f>SUM(Spanish!BG13)</f>
        <v>148</v>
      </c>
      <c r="D18" s="33">
        <f>SUM(Spanish!BH13)</f>
        <v>32</v>
      </c>
      <c r="E18" s="33">
        <f>SUM(Spanish!BL13)</f>
        <v>31</v>
      </c>
      <c r="F18" s="35">
        <f t="shared" si="1"/>
        <v>4.625</v>
      </c>
      <c r="G18" s="43"/>
    </row>
    <row r="19" spans="1:7" ht="30">
      <c r="A19" s="54" t="s">
        <v>65</v>
      </c>
      <c r="B19" s="59" t="s">
        <v>66</v>
      </c>
      <c r="C19" s="21">
        <f>SUM(Spanish!BG14)</f>
        <v>137</v>
      </c>
      <c r="D19" s="33">
        <f>SUM(Spanish!BH14)</f>
        <v>31</v>
      </c>
      <c r="E19" s="33">
        <f>SUM(Spanish!BL14)</f>
        <v>28</v>
      </c>
      <c r="F19" s="35">
        <f t="shared" si="1"/>
        <v>4.419354838709677</v>
      </c>
      <c r="G19" s="43"/>
    </row>
    <row r="20" spans="1:7" ht="30">
      <c r="A20" s="54" t="s">
        <v>67</v>
      </c>
      <c r="B20" s="59" t="s">
        <v>68</v>
      </c>
      <c r="C20" s="21">
        <f>SUM(Spanish!BG15)</f>
        <v>142</v>
      </c>
      <c r="D20" s="33">
        <f>SUM(Spanish!BH15)</f>
        <v>31</v>
      </c>
      <c r="E20" s="33">
        <f>SUM(Spanish!BL15)</f>
        <v>27</v>
      </c>
      <c r="F20" s="35">
        <f>SUM(C20/D20)</f>
        <v>4.580645161290323</v>
      </c>
      <c r="G20" s="43"/>
    </row>
    <row r="21" spans="1:7" ht="24.75" customHeight="1">
      <c r="A21" s="54" t="s">
        <v>69</v>
      </c>
      <c r="B21" s="59" t="s">
        <v>70</v>
      </c>
      <c r="C21" s="21">
        <f>SUM(Spanish!BG16)</f>
        <v>144</v>
      </c>
      <c r="D21" s="33">
        <f>SUM(Spanish!BH16)</f>
        <v>31</v>
      </c>
      <c r="E21" s="33">
        <f>SUM(Spanish!BL16)</f>
        <v>29</v>
      </c>
      <c r="F21" s="35">
        <f>SUM(C21/D21)</f>
        <v>4.645161290322581</v>
      </c>
      <c r="G21" s="43"/>
    </row>
    <row r="22" spans="1:7" ht="30">
      <c r="A22" s="54" t="s">
        <v>71</v>
      </c>
      <c r="B22" s="59" t="s">
        <v>72</v>
      </c>
      <c r="C22" s="21">
        <f>SUM(Spanish!BG17)</f>
        <v>138</v>
      </c>
      <c r="D22" s="33">
        <f>SUM(Spanish!BH17)</f>
        <v>31</v>
      </c>
      <c r="E22" s="33">
        <f>SUM(Spanish!BL17)</f>
        <v>26</v>
      </c>
      <c r="F22" s="35">
        <f>SUM(C22/D22)</f>
        <v>4.451612903225806</v>
      </c>
      <c r="G22" s="43"/>
    </row>
    <row r="23" spans="1:7" ht="30">
      <c r="A23" s="54" t="s">
        <v>73</v>
      </c>
      <c r="B23" s="59" t="s">
        <v>74</v>
      </c>
      <c r="C23" s="21">
        <f>SUM(Spanish!BG18)</f>
        <v>129</v>
      </c>
      <c r="D23" s="33">
        <f>SUM(Spanish!BH18)</f>
        <v>30</v>
      </c>
      <c r="E23" s="33">
        <f>SUM(Spanish!BL18)</f>
        <v>26</v>
      </c>
      <c r="F23" s="35">
        <f>SUM(C23/D23)</f>
        <v>4.3</v>
      </c>
      <c r="G23" s="43"/>
    </row>
    <row r="24" spans="1:7" ht="30">
      <c r="A24" s="54" t="s">
        <v>75</v>
      </c>
      <c r="B24" s="59" t="s">
        <v>76</v>
      </c>
      <c r="C24" s="21">
        <f>SUM(Spanish!BG19)</f>
        <v>152</v>
      </c>
      <c r="D24" s="33">
        <f>SUM(Spanish!BH19)</f>
        <v>32</v>
      </c>
      <c r="E24" s="33">
        <f>SUM(Spanish!BL19)</f>
        <v>31</v>
      </c>
      <c r="F24" s="35">
        <f>SUM(C24/D24)</f>
        <v>4.75</v>
      </c>
      <c r="G24" s="43"/>
    </row>
    <row r="25" spans="1:7" ht="30">
      <c r="A25" s="56" t="s">
        <v>77</v>
      </c>
      <c r="B25" s="57" t="s">
        <v>70</v>
      </c>
      <c r="C25" s="21">
        <f>SUM(Spanish!BG20)</f>
        <v>149</v>
      </c>
      <c r="D25" s="33">
        <f>SUM(Spanish!BH20)</f>
        <v>32</v>
      </c>
      <c r="E25" s="33">
        <f>SUM(Spanish!BL20)</f>
        <v>30</v>
      </c>
      <c r="F25" s="35">
        <f t="shared" si="1"/>
        <v>4.65625</v>
      </c>
      <c r="G25" s="43"/>
    </row>
    <row r="26" spans="1:7" ht="45.75" thickBot="1">
      <c r="A26" s="56" t="s">
        <v>78</v>
      </c>
      <c r="B26" s="57" t="s">
        <v>79</v>
      </c>
      <c r="C26" s="21">
        <f>SUM(Spanish!BG21)</f>
        <v>133</v>
      </c>
      <c r="D26" s="33">
        <f>SUM(Spanish!BH21)</f>
        <v>31</v>
      </c>
      <c r="E26" s="33">
        <f>SUM(Spanish!BL21)</f>
        <v>26</v>
      </c>
      <c r="F26" s="36">
        <f t="shared" si="1"/>
        <v>4.290322580645161</v>
      </c>
      <c r="G26" s="43"/>
    </row>
    <row r="27" spans="1:10" s="70" customFormat="1" ht="24.75" customHeight="1" thickBot="1">
      <c r="A27" s="109" t="s">
        <v>6</v>
      </c>
      <c r="B27" s="109"/>
      <c r="C27" s="66">
        <f>SUM(C17:C26)</f>
        <v>1375</v>
      </c>
      <c r="D27" s="66">
        <f>SUM(D17:D26)</f>
        <v>303</v>
      </c>
      <c r="E27" s="66">
        <f>SUM(E17:E26)</f>
        <v>274</v>
      </c>
      <c r="F27" s="67">
        <f t="shared" si="1"/>
        <v>4.537953795379538</v>
      </c>
      <c r="G27" s="68"/>
      <c r="H27" s="69"/>
      <c r="I27" s="69"/>
      <c r="J27" s="69"/>
    </row>
    <row r="28" spans="1:10" s="40" customFormat="1" ht="24.75" customHeight="1">
      <c r="A28" s="37" t="s">
        <v>81</v>
      </c>
      <c r="B28" s="38"/>
      <c r="C28" s="38"/>
      <c r="D28" s="38"/>
      <c r="E28" s="38"/>
      <c r="F28" s="38"/>
      <c r="G28" s="46"/>
      <c r="H28" s="39"/>
      <c r="I28" s="39"/>
      <c r="J28" s="39"/>
    </row>
    <row r="29" spans="1:10" s="40" customFormat="1" ht="45">
      <c r="A29" s="56" t="s">
        <v>82</v>
      </c>
      <c r="B29" s="57" t="s">
        <v>83</v>
      </c>
      <c r="C29" s="21">
        <f>SUM(Spanish!BG24)</f>
        <v>79</v>
      </c>
      <c r="D29" s="33">
        <f>SUM(Spanish!BH24)</f>
        <v>18</v>
      </c>
      <c r="E29" s="33">
        <f>SUM(Spanish!BL24)</f>
        <v>15</v>
      </c>
      <c r="F29" s="27">
        <f>SUM(C29/D29)</f>
        <v>4.388888888888889</v>
      </c>
      <c r="G29" s="46"/>
      <c r="H29" s="39"/>
      <c r="I29" s="39"/>
      <c r="J29" s="39"/>
    </row>
    <row r="30" spans="1:10" s="40" customFormat="1" ht="24.75" customHeight="1">
      <c r="A30" s="54" t="s">
        <v>84</v>
      </c>
      <c r="B30" s="57" t="s">
        <v>85</v>
      </c>
      <c r="C30" s="21">
        <f>SUM(Spanish!BG25)</f>
        <v>145</v>
      </c>
      <c r="D30" s="33">
        <f>SUM(Spanish!BH25)</f>
        <v>32</v>
      </c>
      <c r="E30" s="33">
        <f>SUM(Spanish!BL25)</f>
        <v>29</v>
      </c>
      <c r="F30" s="27">
        <f aca="true" t="shared" si="2" ref="F30:F38">SUM(C30/D30)</f>
        <v>4.53125</v>
      </c>
      <c r="G30" s="46"/>
      <c r="H30" s="39"/>
      <c r="I30" s="39"/>
      <c r="J30" s="39"/>
    </row>
    <row r="31" spans="1:7" ht="30">
      <c r="A31" s="54" t="s">
        <v>86</v>
      </c>
      <c r="B31" s="57" t="s">
        <v>87</v>
      </c>
      <c r="C31" s="21">
        <f>SUM(Spanish!BG26)</f>
        <v>135</v>
      </c>
      <c r="D31" s="33">
        <f>SUM(Spanish!BH26)</f>
        <v>31</v>
      </c>
      <c r="E31" s="33">
        <f>SUM(Spanish!BL26)</f>
        <v>27</v>
      </c>
      <c r="F31" s="27">
        <f t="shared" si="2"/>
        <v>4.354838709677419</v>
      </c>
      <c r="G31" s="43"/>
    </row>
    <row r="32" spans="1:7" ht="24.75" customHeight="1">
      <c r="A32" s="54" t="s">
        <v>88</v>
      </c>
      <c r="B32" s="57" t="s">
        <v>89</v>
      </c>
      <c r="C32" s="21">
        <f>SUM(Spanish!BG27)</f>
        <v>141</v>
      </c>
      <c r="D32" s="33">
        <f>SUM(Spanish!BH27)</f>
        <v>31</v>
      </c>
      <c r="E32" s="33">
        <f>SUM(Spanish!BL27)</f>
        <v>27</v>
      </c>
      <c r="F32" s="27">
        <f t="shared" si="2"/>
        <v>4.548387096774194</v>
      </c>
      <c r="G32" s="43"/>
    </row>
    <row r="33" spans="1:7" ht="24.75" customHeight="1">
      <c r="A33" s="54" t="s">
        <v>90</v>
      </c>
      <c r="B33" s="57" t="s">
        <v>89</v>
      </c>
      <c r="C33" s="21">
        <f>SUM(Spanish!BG28)</f>
        <v>139</v>
      </c>
      <c r="D33" s="33">
        <f>SUM(Spanish!BH28)</f>
        <v>31</v>
      </c>
      <c r="E33" s="33">
        <f>SUM(Spanish!BL28)</f>
        <v>27</v>
      </c>
      <c r="F33" s="27">
        <f t="shared" si="2"/>
        <v>4.483870967741935</v>
      </c>
      <c r="G33" s="43"/>
    </row>
    <row r="34" spans="1:7" ht="24.75" customHeight="1">
      <c r="A34" s="18" t="s">
        <v>91</v>
      </c>
      <c r="B34" s="57" t="s">
        <v>92</v>
      </c>
      <c r="C34" s="21">
        <f>SUM(Spanish!BG29)</f>
        <v>132</v>
      </c>
      <c r="D34" s="33">
        <f>SUM(Spanish!BH29)</f>
        <v>30</v>
      </c>
      <c r="E34" s="33">
        <f>SUM(Spanish!BL29)</f>
        <v>28</v>
      </c>
      <c r="F34" s="27">
        <f t="shared" si="2"/>
        <v>4.4</v>
      </c>
      <c r="G34" s="43"/>
    </row>
    <row r="35" spans="1:7" ht="24.75" customHeight="1">
      <c r="A35" s="54" t="s">
        <v>93</v>
      </c>
      <c r="B35" s="57" t="s">
        <v>94</v>
      </c>
      <c r="C35" s="21">
        <f>SUM(Spanish!BG30)</f>
        <v>127</v>
      </c>
      <c r="D35" s="33">
        <f>SUM(Spanish!BH30)</f>
        <v>28</v>
      </c>
      <c r="E35" s="33">
        <f>SUM(Spanish!BL30)</f>
        <v>26</v>
      </c>
      <c r="F35" s="27">
        <f>SUM(C35/D35)</f>
        <v>4.535714285714286</v>
      </c>
      <c r="G35" s="43"/>
    </row>
    <row r="36" spans="1:7" ht="24.75" customHeight="1">
      <c r="A36" s="18" t="s">
        <v>95</v>
      </c>
      <c r="B36" s="57" t="s">
        <v>96</v>
      </c>
      <c r="C36" s="21">
        <f>SUM(Spanish!BG31)</f>
        <v>129</v>
      </c>
      <c r="D36" s="33">
        <f>SUM(Spanish!BH31)</f>
        <v>28</v>
      </c>
      <c r="E36" s="33">
        <f>SUM(Spanish!BL31)</f>
        <v>25</v>
      </c>
      <c r="F36" s="27">
        <f t="shared" si="2"/>
        <v>4.607142857142857</v>
      </c>
      <c r="G36" s="43"/>
    </row>
    <row r="37" spans="1:7" ht="24.75" customHeight="1" thickBot="1">
      <c r="A37" s="54" t="s">
        <v>97</v>
      </c>
      <c r="B37" s="57" t="s">
        <v>64</v>
      </c>
      <c r="C37" s="21">
        <f>SUM(Spanish!BG32)</f>
        <v>122</v>
      </c>
      <c r="D37" s="33">
        <f>SUM(Spanish!BH32)</f>
        <v>26</v>
      </c>
      <c r="E37" s="33">
        <f>SUM(Spanish!BL32)</f>
        <v>26</v>
      </c>
      <c r="F37" s="27">
        <f t="shared" si="2"/>
        <v>4.6923076923076925</v>
      </c>
      <c r="G37" s="43"/>
    </row>
    <row r="38" spans="1:10" s="70" customFormat="1" ht="24.75" customHeight="1" thickBot="1">
      <c r="A38" s="109" t="s">
        <v>16</v>
      </c>
      <c r="B38" s="109"/>
      <c r="C38" s="66">
        <f>SUM(C29:C37)</f>
        <v>1149</v>
      </c>
      <c r="D38" s="66">
        <f>SUM(D29:D37)</f>
        <v>255</v>
      </c>
      <c r="E38" s="66">
        <f>SUM(E29:E37)</f>
        <v>230</v>
      </c>
      <c r="F38" s="67">
        <f t="shared" si="2"/>
        <v>4.5058823529411764</v>
      </c>
      <c r="G38" s="68"/>
      <c r="H38" s="69"/>
      <c r="I38" s="69"/>
      <c r="J38" s="69"/>
    </row>
    <row r="39" spans="1:10" s="40" customFormat="1" ht="24.75" customHeight="1" thickBot="1">
      <c r="A39" s="64" t="s">
        <v>28</v>
      </c>
      <c r="B39" s="65"/>
      <c r="C39" s="65"/>
      <c r="D39" s="65"/>
      <c r="E39" s="65"/>
      <c r="F39" s="65"/>
      <c r="G39" s="46"/>
      <c r="H39" s="39"/>
      <c r="I39" s="39"/>
      <c r="J39" s="39"/>
    </row>
    <row r="40" spans="1:10" s="23" customFormat="1" ht="24.75" customHeight="1">
      <c r="A40" s="98" t="s">
        <v>44</v>
      </c>
      <c r="B40" s="99"/>
      <c r="C40" s="61">
        <f>SUM(Spanish!BG35)</f>
        <v>143</v>
      </c>
      <c r="D40" s="62">
        <f>SUM(Spanish!BH35)</f>
        <v>31</v>
      </c>
      <c r="E40" s="62">
        <f>SUM(Spanish!BL35)</f>
        <v>27</v>
      </c>
      <c r="F40" s="63">
        <f>SUM(C40/D40)</f>
        <v>4.612903225806452</v>
      </c>
      <c r="G40" s="45"/>
      <c r="H40" s="22"/>
      <c r="I40" s="22"/>
      <c r="J40" s="22"/>
    </row>
    <row r="41" spans="1:10" s="23" customFormat="1" ht="24.75" customHeight="1" thickBot="1">
      <c r="A41" s="98" t="s">
        <v>45</v>
      </c>
      <c r="B41" s="99"/>
      <c r="C41" s="61">
        <f>SUM(Spanish!BG36)</f>
        <v>137</v>
      </c>
      <c r="D41" s="62">
        <f>SUM(Spanish!BH36)</f>
        <v>30</v>
      </c>
      <c r="E41" s="62">
        <f>SUM(Spanish!BL36)</f>
        <v>26</v>
      </c>
      <c r="F41" s="27">
        <f>SUM(C41/D41)</f>
        <v>4.566666666666666</v>
      </c>
      <c r="G41" s="45"/>
      <c r="H41" s="22"/>
      <c r="I41" s="22"/>
      <c r="J41" s="22"/>
    </row>
    <row r="42" spans="1:10" s="70" customFormat="1" ht="24.75" customHeight="1" thickBot="1">
      <c r="A42" s="107" t="s">
        <v>28</v>
      </c>
      <c r="B42" s="108"/>
      <c r="C42" s="66">
        <f>SUM(C40:C41)</f>
        <v>280</v>
      </c>
      <c r="D42" s="66">
        <f>SUM(D40:D41)</f>
        <v>61</v>
      </c>
      <c r="E42" s="66">
        <f>SUM(E40:E41)</f>
        <v>53</v>
      </c>
      <c r="F42" s="67">
        <f>SUM(C42/D42)</f>
        <v>4.590163934426229</v>
      </c>
      <c r="G42" s="68"/>
      <c r="H42" s="69"/>
      <c r="I42" s="69"/>
      <c r="J42" s="69"/>
    </row>
    <row r="43" spans="1:10" s="80" customFormat="1" ht="24.75" customHeight="1" thickBot="1">
      <c r="A43" s="121" t="s">
        <v>5</v>
      </c>
      <c r="B43" s="121"/>
      <c r="C43" s="76">
        <f>SUM(C15,C27,C38,C42)</f>
        <v>3505</v>
      </c>
      <c r="D43" s="76">
        <f>SUM(D15,D27,D38,D42)</f>
        <v>776</v>
      </c>
      <c r="E43" s="76">
        <f>SUM(E15,E27,E38,E42)</f>
        <v>698</v>
      </c>
      <c r="F43" s="77">
        <f>SUM(C43/D43)</f>
        <v>4.516752577319588</v>
      </c>
      <c r="G43" s="78"/>
      <c r="H43" s="79"/>
      <c r="I43" s="79"/>
      <c r="J43" s="79"/>
    </row>
    <row r="44" spans="1:10" s="40" customFormat="1" ht="24.75" customHeight="1" thickBot="1">
      <c r="A44" s="64" t="s">
        <v>31</v>
      </c>
      <c r="B44" s="65"/>
      <c r="C44" s="65"/>
      <c r="D44" s="65"/>
      <c r="E44" s="65"/>
      <c r="F44" s="65"/>
      <c r="G44" s="46"/>
      <c r="H44" s="39"/>
      <c r="I44" s="39"/>
      <c r="J44" s="39"/>
    </row>
    <row r="45" spans="1:10" s="40" customFormat="1" ht="18">
      <c r="A45" s="49" t="s">
        <v>1</v>
      </c>
      <c r="B45" s="50"/>
      <c r="C45" s="31">
        <f>SUM(Spanish!BG39)</f>
        <v>0</v>
      </c>
      <c r="D45" s="34">
        <f>SUM(Spanish!BH39)</f>
        <v>0</v>
      </c>
      <c r="E45" s="34">
        <f>SUM(Spanish!BL39)</f>
        <v>0</v>
      </c>
      <c r="F45" s="63" t="e">
        <f>SUM(C45/D45)</f>
        <v>#DIV/0!</v>
      </c>
      <c r="G45" s="46"/>
      <c r="H45" s="39"/>
      <c r="I45" s="39"/>
      <c r="J45" s="39"/>
    </row>
    <row r="46" spans="1:10" s="40" customFormat="1" ht="18.75" thickBot="1">
      <c r="A46" s="48" t="s">
        <v>2</v>
      </c>
      <c r="B46" s="50"/>
      <c r="C46" s="21">
        <f>SUM(Spanish!BG40)</f>
        <v>0</v>
      </c>
      <c r="D46" s="33">
        <f>SUM(Spanish!BH40)</f>
        <v>0</v>
      </c>
      <c r="E46" s="33">
        <f>SUM(Spanish!BL40)</f>
        <v>0</v>
      </c>
      <c r="F46" s="27" t="e">
        <f>SUM(C46/D46)</f>
        <v>#DIV/0!</v>
      </c>
      <c r="G46" s="46"/>
      <c r="H46" s="39"/>
      <c r="I46" s="39"/>
      <c r="J46" s="39"/>
    </row>
    <row r="47" spans="1:10" s="70" customFormat="1" ht="24.75" customHeight="1" thickBot="1">
      <c r="A47" s="109" t="s">
        <v>43</v>
      </c>
      <c r="B47" s="109"/>
      <c r="C47" s="66">
        <f>SUM(C45:C46)</f>
        <v>0</v>
      </c>
      <c r="D47" s="66">
        <f>SUM(D45:D46)</f>
        <v>0</v>
      </c>
      <c r="E47" s="66">
        <f>SUM(E45:E46)</f>
        <v>0</v>
      </c>
      <c r="F47" s="67" t="e">
        <f>SUM(C47/D47)</f>
        <v>#DIV/0!</v>
      </c>
      <c r="G47" s="68"/>
      <c r="H47" s="69"/>
      <c r="I47" s="69"/>
      <c r="J47" s="69"/>
    </row>
    <row r="48" spans="1:10" s="15" customFormat="1" ht="24.75" customHeight="1">
      <c r="A48" s="37" t="s">
        <v>19</v>
      </c>
      <c r="B48" s="38"/>
      <c r="C48" s="38"/>
      <c r="D48" s="38"/>
      <c r="E48" s="38"/>
      <c r="F48" s="38"/>
      <c r="G48" s="44"/>
      <c r="H48" s="14"/>
      <c r="I48" s="14"/>
      <c r="J48" s="14"/>
    </row>
    <row r="49" spans="1:10" s="42" customFormat="1" ht="24.75" customHeight="1">
      <c r="A49" s="96" t="s">
        <v>33</v>
      </c>
      <c r="B49" s="97"/>
      <c r="C49" s="82">
        <f>SUM(Spanish!BG43)</f>
        <v>133</v>
      </c>
      <c r="D49" s="83">
        <f>SUM(Spanish!BH43)</f>
        <v>29</v>
      </c>
      <c r="E49" s="83">
        <f>SUM(Spanish!BL43)</f>
        <v>26</v>
      </c>
      <c r="F49" s="84">
        <f>SUM(C49/D49)</f>
        <v>4.586206896551724</v>
      </c>
      <c r="G49" s="47"/>
      <c r="H49" s="41"/>
      <c r="I49" s="41"/>
      <c r="J49" s="41"/>
    </row>
    <row r="50" spans="1:10" s="42" customFormat="1" ht="24.75" customHeight="1">
      <c r="A50" s="85" t="s">
        <v>20</v>
      </c>
      <c r="B50" s="86"/>
      <c r="C50" s="82">
        <f>SUM(Spanish!BG44)</f>
        <v>137</v>
      </c>
      <c r="D50" s="83">
        <f>SUM(Spanish!BH44)</f>
        <v>30</v>
      </c>
      <c r="E50" s="83">
        <f>SUM(Spanish!BL44)</f>
        <v>27</v>
      </c>
      <c r="F50" s="84">
        <f>SUM(C50/D50)</f>
        <v>4.566666666666666</v>
      </c>
      <c r="G50" s="47"/>
      <c r="H50" s="41"/>
      <c r="I50" s="41"/>
      <c r="J50" s="41"/>
    </row>
    <row r="51" spans="1:10" s="42" customFormat="1" ht="24.75" customHeight="1">
      <c r="A51" s="96" t="s">
        <v>21</v>
      </c>
      <c r="B51" s="97"/>
      <c r="C51" s="82">
        <f>SUM(Spanish!BG45)</f>
        <v>138</v>
      </c>
      <c r="D51" s="83">
        <f>SUM(Spanish!BH45)</f>
        <v>30</v>
      </c>
      <c r="E51" s="83">
        <f>SUM(Spanish!BL45)</f>
        <v>26</v>
      </c>
      <c r="F51" s="84">
        <f aca="true" t="shared" si="3" ref="F51:F57">SUM(C51/D51)</f>
        <v>4.6</v>
      </c>
      <c r="G51" s="47"/>
      <c r="H51" s="41"/>
      <c r="I51" s="41"/>
      <c r="J51" s="41"/>
    </row>
    <row r="52" spans="1:10" s="42" customFormat="1" ht="24.75" customHeight="1">
      <c r="A52" s="98" t="s">
        <v>23</v>
      </c>
      <c r="B52" s="99"/>
      <c r="C52" s="21">
        <f>SUM(Spanish!BG46)</f>
        <v>134</v>
      </c>
      <c r="D52" s="33">
        <f>SUM(Spanish!BH46)</f>
        <v>30</v>
      </c>
      <c r="E52" s="33">
        <f>SUM(Spanish!BL46)</f>
        <v>26</v>
      </c>
      <c r="F52" s="27">
        <f t="shared" si="3"/>
        <v>4.466666666666667</v>
      </c>
      <c r="G52" s="47"/>
      <c r="H52" s="41"/>
      <c r="I52" s="41"/>
      <c r="J52" s="41"/>
    </row>
    <row r="53" spans="1:10" s="42" customFormat="1" ht="24.75" customHeight="1">
      <c r="A53" s="98" t="s">
        <v>24</v>
      </c>
      <c r="B53" s="99"/>
      <c r="C53" s="21">
        <f>SUM(Spanish!BG47)</f>
        <v>127</v>
      </c>
      <c r="D53" s="33">
        <f>SUM(Spanish!BH47)</f>
        <v>28</v>
      </c>
      <c r="E53" s="33">
        <f>SUM(Spanish!BL47)</f>
        <v>25</v>
      </c>
      <c r="F53" s="27">
        <f t="shared" si="3"/>
        <v>4.535714285714286</v>
      </c>
      <c r="G53" s="47"/>
      <c r="H53" s="41"/>
      <c r="I53" s="41"/>
      <c r="J53" s="41"/>
    </row>
    <row r="54" spans="1:10" s="42" customFormat="1" ht="24.75" customHeight="1">
      <c r="A54" s="98" t="s">
        <v>34</v>
      </c>
      <c r="B54" s="99"/>
      <c r="C54" s="21">
        <f>SUM(Spanish!BG48)</f>
        <v>131</v>
      </c>
      <c r="D54" s="33">
        <f>SUM(Spanish!BH48)</f>
        <v>29</v>
      </c>
      <c r="E54" s="33">
        <f>SUM(Spanish!BL48)</f>
        <v>25</v>
      </c>
      <c r="F54" s="27">
        <f t="shared" si="3"/>
        <v>4.517241379310345</v>
      </c>
      <c r="G54" s="47"/>
      <c r="H54" s="41"/>
      <c r="I54" s="41"/>
      <c r="J54" s="41"/>
    </row>
    <row r="55" spans="1:10" s="42" customFormat="1" ht="24.75" customHeight="1">
      <c r="A55" s="98" t="s">
        <v>98</v>
      </c>
      <c r="B55" s="99"/>
      <c r="C55" s="21">
        <f>SUM(Spanish!BG49)</f>
        <v>136</v>
      </c>
      <c r="D55" s="33">
        <f>SUM(Spanish!BH49)</f>
        <v>30</v>
      </c>
      <c r="E55" s="33">
        <f>SUM(Spanish!BL49)</f>
        <v>25</v>
      </c>
      <c r="F55" s="27">
        <f t="shared" si="3"/>
        <v>4.533333333333333</v>
      </c>
      <c r="G55" s="47"/>
      <c r="H55" s="41"/>
      <c r="I55" s="41"/>
      <c r="J55" s="41"/>
    </row>
    <row r="56" spans="1:10" s="42" customFormat="1" ht="24.75" customHeight="1">
      <c r="A56" s="124" t="s">
        <v>25</v>
      </c>
      <c r="B56" s="125"/>
      <c r="C56" s="82">
        <f>SUM(Spanish!BG50)</f>
        <v>142</v>
      </c>
      <c r="D56" s="83">
        <f>SUM(Spanish!BH50)</f>
        <v>30</v>
      </c>
      <c r="E56" s="83">
        <f>SUM(Spanish!BL50)</f>
        <v>27</v>
      </c>
      <c r="F56" s="84">
        <f t="shared" si="3"/>
        <v>4.733333333333333</v>
      </c>
      <c r="G56" s="47"/>
      <c r="H56" s="41"/>
      <c r="I56" s="41"/>
      <c r="J56" s="41"/>
    </row>
    <row r="57" spans="1:10" s="42" customFormat="1" ht="24.75" customHeight="1" thickBot="1">
      <c r="A57" s="122" t="s">
        <v>22</v>
      </c>
      <c r="B57" s="123"/>
      <c r="C57" s="21">
        <f>SUM(Spanish!BG51)</f>
        <v>147</v>
      </c>
      <c r="D57" s="33">
        <f>SUM(Spanish!BH51)</f>
        <v>31</v>
      </c>
      <c r="E57" s="33">
        <f>SUM(Spanish!BL51)</f>
        <v>29</v>
      </c>
      <c r="F57" s="27">
        <f t="shared" si="3"/>
        <v>4.741935483870968</v>
      </c>
      <c r="G57" s="47"/>
      <c r="H57" s="41"/>
      <c r="I57" s="41"/>
      <c r="J57" s="41"/>
    </row>
    <row r="58" spans="1:10" s="70" customFormat="1" ht="24.75" customHeight="1" thickBot="1">
      <c r="A58" s="126" t="s">
        <v>18</v>
      </c>
      <c r="B58" s="127"/>
      <c r="C58" s="71">
        <f>SUM(C49:C57)</f>
        <v>1225</v>
      </c>
      <c r="D58" s="71">
        <f>SUM(D49:D57)</f>
        <v>267</v>
      </c>
      <c r="E58" s="71">
        <f>SUM(E49:E57)</f>
        <v>236</v>
      </c>
      <c r="F58" s="67">
        <f>SUM(C58/D58)</f>
        <v>4.588014981273409</v>
      </c>
      <c r="G58" s="68"/>
      <c r="H58" s="69"/>
      <c r="I58" s="69"/>
      <c r="J58" s="69"/>
    </row>
    <row r="59" spans="1:10" s="75" customFormat="1" ht="37.5" customHeight="1" thickBot="1">
      <c r="A59" s="119" t="s">
        <v>17</v>
      </c>
      <c r="B59" s="120"/>
      <c r="C59" s="73">
        <f>SUM(C43,C47,C58)</f>
        <v>4730</v>
      </c>
      <c r="D59" s="73">
        <f>SUM(D43,D47,D58)</f>
        <v>1043</v>
      </c>
      <c r="E59" s="73">
        <f>SUM(E43,E47,E58)</f>
        <v>934</v>
      </c>
      <c r="F59" s="72">
        <f>SUM(C59/D59)</f>
        <v>4.534995206136146</v>
      </c>
      <c r="G59" s="74"/>
      <c r="H59" s="74"/>
      <c r="I59" s="74"/>
      <c r="J59" s="74"/>
    </row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</sheetData>
  <sheetProtection/>
  <mergeCells count="26">
    <mergeCell ref="A58:B58"/>
    <mergeCell ref="A1:B1"/>
    <mergeCell ref="A7:B7"/>
    <mergeCell ref="A2:B2"/>
    <mergeCell ref="A15:B15"/>
    <mergeCell ref="A27:B27"/>
    <mergeCell ref="A52:B52"/>
    <mergeCell ref="A51:B51"/>
    <mergeCell ref="A49:B49"/>
    <mergeCell ref="A53:B53"/>
    <mergeCell ref="C6:F6"/>
    <mergeCell ref="C3:F3"/>
    <mergeCell ref="C4:F4"/>
    <mergeCell ref="C5:F5"/>
    <mergeCell ref="A59:B59"/>
    <mergeCell ref="A38:B38"/>
    <mergeCell ref="A43:B43"/>
    <mergeCell ref="A57:B57"/>
    <mergeCell ref="A56:B56"/>
    <mergeCell ref="A54:B54"/>
    <mergeCell ref="A55:B55"/>
    <mergeCell ref="A8:B8"/>
    <mergeCell ref="A42:B42"/>
    <mergeCell ref="A41:B41"/>
    <mergeCell ref="A40:B40"/>
    <mergeCell ref="A47:B47"/>
  </mergeCells>
  <printOptions/>
  <pageMargins left="0.35433070866141736" right="0.15748031496062992" top="0.3937007874015748" bottom="0.3937007874015748" header="0.5118110236220472" footer="0.11811023622047245"/>
  <pageSetup fitToHeight="1" fitToWidth="1" horizontalDpi="600" verticalDpi="600" orientation="portrait" paperSize="9" scale="49" r:id="rId1"/>
  <headerFooter alignWithMargins="0">
    <oddFooter>&amp;R&amp;Z&amp;F/&amp;A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ICMIF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Martha Julia de Marroquin</cp:lastModifiedBy>
  <cp:lastPrinted>2015-06-25T11:36:29Z</cp:lastPrinted>
  <dcterms:created xsi:type="dcterms:W3CDTF">2008-06-02T14:37:08Z</dcterms:created>
  <dcterms:modified xsi:type="dcterms:W3CDTF">2015-07-10T23:32:38Z</dcterms:modified>
  <cp:category/>
  <cp:version/>
  <cp:contentType/>
  <cp:contentStatus/>
</cp:coreProperties>
</file>